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showInkAnnotation="0" defaultThemeVersion="124226"/>
  <mc:AlternateContent xmlns:mc="http://schemas.openxmlformats.org/markup-compatibility/2006">
    <mc:Choice Requires="x15">
      <x15ac:absPath xmlns:x15ac="http://schemas.microsoft.com/office/spreadsheetml/2010/11/ac" url="K:\ag3_54\WE2957_FHS_Neubau-Hamm\40-12-2957-25-002 DO, IS, HSHL Hamm 3.2 Ern. Ventilatoren\3_PB\70 Auschreib Vergabe Planung\10 TGA HKLS\10 Auschreibung\Neue Einträge\"/>
    </mc:Choice>
  </mc:AlternateContent>
  <xr:revisionPtr revIDLastSave="0" documentId="13_ncr:1_{5A7B4EDF-4AEE-4608-8676-EEEAB7AFBC0D}" xr6:coauthVersionLast="47" xr6:coauthVersionMax="47" xr10:uidLastSave="{00000000-0000-0000-0000-000000000000}"/>
  <bookViews>
    <workbookView xWindow="-28920" yWindow="-120" windowWidth="29040" windowHeight="15720" tabRatio="830" firstSheet="1" activeTab="12" xr2:uid="{00000000-000D-0000-FFFF-FFFF00000000}"/>
  </bookViews>
  <sheets>
    <sheet name="Anrechenbare Kosten" sheetId="41" r:id="rId1"/>
    <sheet name="Grundl. TGA lufttechn. Anl." sheetId="20" r:id="rId2"/>
    <sheet name="Grundl. TGA Anlagengruppe 2" sheetId="33" state="hidden" r:id="rId3"/>
    <sheet name="Grundl. TGA Anlagengruppe 3" sheetId="34" state="hidden" r:id="rId4"/>
    <sheet name="Grundl. TGA Starkstromanlagen" sheetId="35" r:id="rId5"/>
    <sheet name="Grundl. TGA Anlagengruppe 5" sheetId="36" state="hidden" r:id="rId6"/>
    <sheet name="Grundl. TGA Anlagengruppe 6" sheetId="37" state="hidden" r:id="rId7"/>
    <sheet name="Grundl. TGA Gebäudeautomation" sheetId="44" r:id="rId8"/>
    <sheet name="Grundl. TGA sonstige Technik" sheetId="38" r:id="rId9"/>
    <sheet name="Grundl. TGA Anlagengruppe 8" sheetId="39" state="hidden" r:id="rId10"/>
    <sheet name="Besondere Leistungen TA" sheetId="45" r:id="rId11"/>
    <sheet name="Stundensätze" sheetId="43" r:id="rId12"/>
    <sheet name="Zusammenstellung " sheetId="16" r:id="rId13"/>
  </sheets>
  <definedNames>
    <definedName name="_xlnm.Print_Area" localSheetId="0">'Anrechenbare Kosten'!$A$1:$G$58</definedName>
    <definedName name="_xlnm.Print_Area" localSheetId="10">'Besondere Leistungen TA'!$A$1:$H$16</definedName>
    <definedName name="_xlnm.Print_Area" localSheetId="2">'Grundl. TGA Anlagengruppe 2'!$A$1:$E$25</definedName>
    <definedName name="_xlnm.Print_Area" localSheetId="3">'Grundl. TGA Anlagengruppe 3'!$A$1:$E$25</definedName>
    <definedName name="_xlnm.Print_Area" localSheetId="5">'Grundl. TGA Anlagengruppe 5'!$A$1:$E$25</definedName>
    <definedName name="_xlnm.Print_Area" localSheetId="6">'Grundl. TGA Anlagengruppe 6'!$A$1:$E$25</definedName>
    <definedName name="_xlnm.Print_Area" localSheetId="9">'Grundl. TGA Anlagengruppe 8'!$A$1:$E$25</definedName>
    <definedName name="_xlnm.Print_Area" localSheetId="7">'Grundl. TGA Gebäudeautomation'!$A$1:$E$25</definedName>
    <definedName name="_xlnm.Print_Area" localSheetId="1">'Grundl. TGA lufttechn. Anl.'!$A$1:$E$25</definedName>
    <definedName name="_xlnm.Print_Area" localSheetId="8">'Grundl. TGA sonstige Technik'!$A$1:$E$25</definedName>
    <definedName name="_xlnm.Print_Area" localSheetId="4">'Grundl. TGA Starkstromanlagen'!$A$1:$E$25</definedName>
    <definedName name="_xlnm.Print_Area" localSheetId="11">Stundensätze!$A$1:$H$12</definedName>
    <definedName name="_xlnm.Print_Area" localSheetId="12">'Zusammenstellung '!$A$1:$B$15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9" i="16" l="1"/>
  <c r="B8" i="16"/>
  <c r="C2" i="20"/>
  <c r="H12" i="45"/>
  <c r="H14" i="45" l="1"/>
  <c r="H16" i="45" s="1"/>
  <c r="C2" i="38" l="1"/>
  <c r="C2" i="44"/>
  <c r="B16" i="44"/>
  <c r="E15" i="44"/>
  <c r="E14" i="44"/>
  <c r="E13" i="44"/>
  <c r="E12" i="44"/>
  <c r="E11" i="44"/>
  <c r="E10" i="44"/>
  <c r="E9" i="44"/>
  <c r="E8" i="44"/>
  <c r="E7" i="44"/>
  <c r="C2" i="35"/>
  <c r="J11" i="41"/>
  <c r="I11" i="41"/>
  <c r="H11" i="41"/>
  <c r="C51" i="41"/>
  <c r="E16" i="44" l="1"/>
  <c r="E18" i="44" s="1"/>
  <c r="E20" i="44" l="1"/>
  <c r="E22" i="44" s="1"/>
  <c r="B5" i="16" s="1"/>
  <c r="E24" i="44" l="1"/>
  <c r="E25" i="44" s="1"/>
  <c r="D5" i="43" l="1"/>
  <c r="D6" i="43"/>
  <c r="D7" i="43"/>
  <c r="D8" i="43"/>
  <c r="D9" i="43"/>
  <c r="D10" i="43"/>
  <c r="D11" i="43" l="1"/>
  <c r="B7" i="16" s="1"/>
  <c r="C2" i="39"/>
  <c r="C2" i="37"/>
  <c r="C2" i="36"/>
  <c r="C2" i="34"/>
  <c r="C2" i="33"/>
  <c r="E15" i="33" l="1"/>
  <c r="E10" i="33"/>
  <c r="E8" i="33"/>
  <c r="E7" i="33"/>
  <c r="E15" i="20" l="1"/>
  <c r="E7" i="20"/>
  <c r="E8" i="20"/>
  <c r="E10" i="20"/>
  <c r="E15" i="34"/>
  <c r="E7" i="34"/>
  <c r="E8" i="34"/>
  <c r="E8" i="35"/>
  <c r="E7" i="35"/>
  <c r="E15" i="35"/>
  <c r="E15" i="36"/>
  <c r="E8" i="36"/>
  <c r="E7" i="36"/>
  <c r="E15" i="37"/>
  <c r="E7" i="37"/>
  <c r="E8" i="37"/>
  <c r="E15" i="38"/>
  <c r="E7" i="38"/>
  <c r="E8" i="38"/>
  <c r="E7" i="39"/>
  <c r="E8" i="39"/>
  <c r="E15" i="39"/>
  <c r="E10" i="38"/>
  <c r="E10" i="39"/>
  <c r="E10" i="37"/>
  <c r="E10" i="35"/>
  <c r="E10" i="36"/>
  <c r="E9" i="36"/>
  <c r="E11" i="36"/>
  <c r="E13" i="20" l="1"/>
  <c r="C53" i="41" l="1"/>
  <c r="C55" i="41" l="1"/>
  <c r="E9" i="33" l="1"/>
  <c r="E10" i="34" l="1"/>
  <c r="E14" i="20"/>
  <c r="E12" i="20"/>
  <c r="E11" i="20"/>
  <c r="E9" i="20"/>
  <c r="E14" i="33"/>
  <c r="E13" i="33"/>
  <c r="E12" i="33"/>
  <c r="E11" i="33"/>
  <c r="E14" i="34"/>
  <c r="E13" i="34"/>
  <c r="E12" i="34"/>
  <c r="E11" i="34"/>
  <c r="E9" i="34"/>
  <c r="E14" i="35"/>
  <c r="E13" i="35"/>
  <c r="E12" i="35"/>
  <c r="E11" i="35"/>
  <c r="E9" i="35"/>
  <c r="E14" i="36"/>
  <c r="E13" i="36"/>
  <c r="E12" i="36"/>
  <c r="E14" i="37"/>
  <c r="E13" i="37"/>
  <c r="E12" i="37"/>
  <c r="E11" i="37"/>
  <c r="E9" i="37"/>
  <c r="B16" i="39" l="1"/>
  <c r="E14" i="39"/>
  <c r="E13" i="39"/>
  <c r="E12" i="39"/>
  <c r="E11" i="39"/>
  <c r="E9" i="39"/>
  <c r="B16" i="38"/>
  <c r="E14" i="38"/>
  <c r="E13" i="38"/>
  <c r="E12" i="38"/>
  <c r="E11" i="38"/>
  <c r="E9" i="38"/>
  <c r="B16" i="36"/>
  <c r="B16" i="35"/>
  <c r="B16" i="34"/>
  <c r="B16" i="33"/>
  <c r="B16" i="20"/>
  <c r="E16" i="36" l="1"/>
  <c r="E18" i="36" s="1"/>
  <c r="E20" i="36" s="1"/>
  <c r="E16" i="39"/>
  <c r="E18" i="39" s="1"/>
  <c r="E16" i="38"/>
  <c r="E18" i="38" s="1"/>
  <c r="E16" i="35"/>
  <c r="E18" i="35" s="1"/>
  <c r="E20" i="35" s="1"/>
  <c r="E16" i="33"/>
  <c r="E18" i="33" s="1"/>
  <c r="E16" i="20"/>
  <c r="E16" i="34"/>
  <c r="E18" i="34" s="1"/>
  <c r="E20" i="34" s="1"/>
  <c r="E18" i="20" l="1"/>
  <c r="E20" i="20" s="1"/>
  <c r="E22" i="20" s="1"/>
  <c r="B3" i="16" s="1"/>
  <c r="E20" i="38"/>
  <c r="E22" i="38" s="1"/>
  <c r="B6" i="16" s="1"/>
  <c r="E22" i="36"/>
  <c r="E22" i="35"/>
  <c r="B4" i="16" s="1"/>
  <c r="E22" i="34"/>
  <c r="E20" i="39"/>
  <c r="E22" i="39" s="1"/>
  <c r="E20" i="33"/>
  <c r="E22" i="33" s="1"/>
  <c r="E24" i="36" l="1"/>
  <c r="E25" i="36" s="1"/>
  <c r="E24" i="35"/>
  <c r="E25" i="35" s="1"/>
  <c r="E24" i="38"/>
  <c r="E25" i="38" s="1"/>
  <c r="E24" i="34"/>
  <c r="E25" i="34" s="1"/>
  <c r="E24" i="20"/>
  <c r="E25" i="20" s="1"/>
  <c r="E24" i="39"/>
  <c r="E25" i="39" s="1"/>
  <c r="E24" i="33"/>
  <c r="E25" i="33" s="1"/>
  <c r="B16" i="37" l="1"/>
  <c r="E16" i="37" l="1"/>
  <c r="E18" i="37" s="1"/>
  <c r="E20" i="37" l="1"/>
  <c r="E22" i="37" s="1"/>
  <c r="E24" i="37" l="1"/>
  <c r="E25" i="37" s="1"/>
  <c r="B11" i="16" l="1"/>
  <c r="B13" i="16" s="1"/>
</calcChain>
</file>

<file path=xl/sharedStrings.xml><?xml version="1.0" encoding="utf-8"?>
<sst xmlns="http://schemas.openxmlformats.org/spreadsheetml/2006/main" count="481" uniqueCount="129">
  <si>
    <t>Betrag</t>
  </si>
  <si>
    <t>Gesamtkosten</t>
  </si>
  <si>
    <t>[netto]</t>
  </si>
  <si>
    <t>Umsatzsteuer:</t>
  </si>
  <si>
    <t>[brutto]</t>
  </si>
  <si>
    <t>anrechenbare Kosten:</t>
  </si>
  <si>
    <t>Mindestsatz</t>
  </si>
  <si>
    <t>Leistungsphase</t>
  </si>
  <si>
    <t>Grundleistung gem. HOAI</t>
  </si>
  <si>
    <t>Betrag [€ / netto]</t>
  </si>
  <si>
    <t>(7,0)</t>
  </si>
  <si>
    <t>Lph 3</t>
  </si>
  <si>
    <t>Summe Honorar: [€ / netto]</t>
  </si>
  <si>
    <t>Umbauzuschlag: [€ / netto]</t>
  </si>
  <si>
    <t>19 % MWSt</t>
  </si>
  <si>
    <t>Summe Honorar: [€ / brutto]</t>
  </si>
  <si>
    <t>Lph 4</t>
  </si>
  <si>
    <t>Lph 5</t>
  </si>
  <si>
    <t>Lph 6</t>
  </si>
  <si>
    <t>Lph 7</t>
  </si>
  <si>
    <t>Lph 8</t>
  </si>
  <si>
    <t>Lph 9</t>
  </si>
  <si>
    <t>Summe:</t>
  </si>
  <si>
    <t>angeboten wird:</t>
  </si>
  <si>
    <t>beauftragte Teilleistung</t>
  </si>
  <si>
    <t>Bearbeiter</t>
  </si>
  <si>
    <t>Stundenansatz</t>
  </si>
  <si>
    <t>(5,0)</t>
  </si>
  <si>
    <t>Verrechnungssatz</t>
  </si>
  <si>
    <t>Kostenermittlungsart:</t>
  </si>
  <si>
    <t>Nebenkosten: [v.H]</t>
  </si>
  <si>
    <t>Nebenkosten: [€ / netto]</t>
  </si>
  <si>
    <t>c) Leistungsbild TGA
Anlagengruppe:</t>
  </si>
  <si>
    <t>Umsatzsteuer:  z. Zt. 19 %</t>
  </si>
  <si>
    <t>Umbauzuschlag: [v.H]</t>
  </si>
  <si>
    <t>Lph 1</t>
  </si>
  <si>
    <t xml:space="preserve">Lph 2 </t>
  </si>
  <si>
    <t>(2,0)</t>
  </si>
  <si>
    <t>(9,0)</t>
  </si>
  <si>
    <t>(17,0)</t>
  </si>
  <si>
    <t>(22,0)</t>
  </si>
  <si>
    <t>(35,0)</t>
  </si>
  <si>
    <t>(1,0)</t>
  </si>
  <si>
    <t>gesamt Summe Honorar: [€ / netto]</t>
  </si>
  <si>
    <t xml:space="preserve"> Angebotssumme  [€ / netto]</t>
  </si>
  <si>
    <t>Angebotssumme [€ / brutto]</t>
  </si>
  <si>
    <t xml:space="preserve">Zusammenstellung der Honorare </t>
  </si>
  <si>
    <t xml:space="preserve"> [€ / netto]</t>
  </si>
  <si>
    <t>A</t>
  </si>
  <si>
    <t>Mittelsatz</t>
  </si>
  <si>
    <t>Höchstsatz</t>
  </si>
  <si>
    <t>Tafelwert gem. HOAI:</t>
  </si>
  <si>
    <t>Zusammenstellung nach Kostengruppen (DIN 276 2008):</t>
  </si>
  <si>
    <t>Kostenprognose</t>
  </si>
  <si>
    <t>Hinweis:</t>
  </si>
  <si>
    <t>Anlage 5 Honorarangebot zum Vertrag</t>
  </si>
  <si>
    <t>Lph 2 besondere Leistung entsprechend  Anlage 3</t>
  </si>
  <si>
    <t>Lph 8 besondere Leistung entsprechend  Anlage 3</t>
  </si>
  <si>
    <t>Lph 9 besondere Leistung entsprechend  Anlage 3</t>
  </si>
  <si>
    <t>c) Techn. Ausrüstung, Anlagengruppe 3</t>
  </si>
  <si>
    <t>c) Techn. Ausrüstung, Anlagengruppe 4</t>
  </si>
  <si>
    <t>c) Techn. Ausrüstung, Anlagengruppe 8</t>
  </si>
  <si>
    <t>c) Leistungsbild TGA
- für alle Anlagengruppen gemäß Vetrag -</t>
  </si>
  <si>
    <t>Inhaber / Geschäftsführer</t>
  </si>
  <si>
    <t>Techniker</t>
  </si>
  <si>
    <t>Zeichner und Schreibkräfte</t>
  </si>
  <si>
    <t>Hilfskräfte</t>
  </si>
  <si>
    <t>Kostenschätzung</t>
  </si>
  <si>
    <t>Baukosten</t>
  </si>
  <si>
    <t>100er-Kostengruppe - Grundstück</t>
  </si>
  <si>
    <t>200er-Kostengruppe - Herrichten und Erschließen</t>
  </si>
  <si>
    <t>300er-Kostengruppe - Baukonstruktionen</t>
  </si>
  <si>
    <t>AG 1 - 410er-Kostengruppe - Abwasser-, Wasser-, Gasanlagen (inkl. KG 541, 542, 543)</t>
  </si>
  <si>
    <t>AG 2 - 420er-Kostengruppe - Wärmeversorgungsanlagen (inkl. KG 544)</t>
  </si>
  <si>
    <t>AG 3 - 430er-Kostengruppe - Lufttechnische Anlagen (inkl. KG 545)</t>
  </si>
  <si>
    <t>AG 4 - 440er-Kostengruppe - Starkstromanlagen (inkl. KG 546)</t>
  </si>
  <si>
    <t>AG 5 - 450er-Kostengruppe - Fernmelde- und Informationst. Anlagen (inkl. KG 547)</t>
  </si>
  <si>
    <t>AG 6 - 460er-Kostengruppe - Fördertechn. Anlagen</t>
  </si>
  <si>
    <t>AG 7 - 470er-Kostengruppe - Nutzungsspez. Anlagen</t>
  </si>
  <si>
    <t>AG 8 - 480er Kostengruppe - Gebäudeautomation</t>
  </si>
  <si>
    <t>Vom Bieter auszufüllen sind alle grün hinterlegten Felder auf den nachfolgenden Tabellenblättern.
Die oben angegeben anrechenbaren Kosten haben das Ziel eine Vergleichbarkeit der Angebote im Verfahren zu erzielen und bilden nicht anrechenbaren Kosten nach Kostenberechnung ab.
Verändern sich im weiteren Projektablauf die anrechenbaren Kosten für die jeweiligen Leistungsbilder und Anlagengruppen innerhalb der Tafelwerte der HOAI, gelten die entsprechend angepassten Honorare. Sofern die anrechenbaren Kosten die Tafelwerte bereits lt. Kostenschätzung, die dem Angebot zugrunde liegt, überschreiten, werden die entsprechenden Honorare auch bei Kostenveränderungen nicht angepasst, dh. sie sind pauschaliert.
Grundlage der Leistung ist die Leistungsbeschreibung (Anlage zum Vertrag).
Die besonderen Leistungen und die Beratungsleistungen werden als Pauschale, unabhängig von den Baukosten, zuzüglich Nebenkosten, aber ohne Zuschläge gezahlt.
Bei Abrechnung nach Zeitaufwand wird die Leistung entsprechend den angebotenen Stundensätzen und dem nachgewiesenem Aufwand vergütet (siehe Vertrag). Auf Stundensätze werden keine Zuschläge erstattet.
Sofern weitere Beratungsleistungen oder besondere Leistungen zu erbringen sind, sind die Leistungen als Pauschale anzubieten und in einem gesonderten zusätzlichen Tabellenblatt aufzuführen sowie in der Zusammenstellung der Honorare auszuweisen.
Die Planungskosten, die z.B bei ausführenden Generalunternehmen entstehen, werden der Kostengruppe 700  und damit nicht den anrechenbaren Kosten zugeordnet.</t>
  </si>
  <si>
    <t>Technische Gebäudeausrüstung</t>
  </si>
  <si>
    <t>Honorarzone II</t>
  </si>
  <si>
    <t>Auf-/ Abschlag [v.H.]</t>
  </si>
  <si>
    <t>Honorarzone unbewertet</t>
  </si>
  <si>
    <t>Aufstellen einer vertieften Kostenschätzung nach DIN 276-1:2008-12</t>
  </si>
  <si>
    <t>Mitwirken bei der vertieften Kostenberechnung min. 3. Ebene nach DIN 276</t>
  </si>
  <si>
    <t xml:space="preserve"> in KG 300 mitzuverarbeitende Bausubstanz</t>
  </si>
  <si>
    <t>400er-Kostengruppe - Technische Anlagen (inkl. KG 490)</t>
  </si>
  <si>
    <t xml:space="preserve"> in KG 410 mitzuverarbeitende Bausubstanz</t>
  </si>
  <si>
    <t xml:space="preserve"> in KG 420 mitzuverarbeitende Bausubstanz</t>
  </si>
  <si>
    <t xml:space="preserve"> in KG 430 mitzuverarbeitende Bausubstanz</t>
  </si>
  <si>
    <t xml:space="preserve"> in KG 440 mitzuverarbeitende Bausubstanz</t>
  </si>
  <si>
    <t xml:space="preserve"> in KG 450 mitzuverarbeitende Bausubstanz</t>
  </si>
  <si>
    <t xml:space="preserve"> in KG 460 mitzuverarbeitende Bausubstanz</t>
  </si>
  <si>
    <t xml:space="preserve"> in KG 470 mitzuverarbeitende Bausubstanz</t>
  </si>
  <si>
    <t xml:space="preserve"> in KG 480 mitzuverarbeitende Bausubstanz</t>
  </si>
  <si>
    <t>keine Angaben</t>
  </si>
  <si>
    <t>500er-Kostengruppe - Außenanlagen (ohne KG 540, inkl. KG 548, 549)</t>
  </si>
  <si>
    <t xml:space="preserve"> in KG 500 mitzuverarbeitende Bausubstanz</t>
  </si>
  <si>
    <t>Honorarzone III</t>
  </si>
  <si>
    <t>E-Mailadresse</t>
  </si>
  <si>
    <t>Name</t>
  </si>
  <si>
    <t>Ansprechpartner für BLB NRW Do:</t>
  </si>
  <si>
    <t>PLZ</t>
  </si>
  <si>
    <t>Stadt</t>
  </si>
  <si>
    <t>Adresse</t>
  </si>
  <si>
    <t>Anschrift:</t>
  </si>
  <si>
    <t>Unternehmen:</t>
  </si>
  <si>
    <t>Bieterangaben</t>
  </si>
  <si>
    <t>sachbearbeitende Ingenieure</t>
  </si>
  <si>
    <t>projektleitende Ingenieure</t>
  </si>
  <si>
    <t>Stundensätze | Besondere Leistungen</t>
  </si>
  <si>
    <t>Stundensätze</t>
  </si>
  <si>
    <t>Lph 3 besondere Leistung entsprechend  Anlage 3</t>
  </si>
  <si>
    <t>Projektbezeichnung: Austausch Ventilatoren HSHL</t>
  </si>
  <si>
    <t>Stand: 03.11.2025</t>
  </si>
  <si>
    <t>AG 9 - 490er Kostengruppe - Sonstige Maßnahmen für techn,. Anlagen</t>
  </si>
  <si>
    <t>c) Techn. Ausrüstung, Anlagengruppe 9</t>
  </si>
  <si>
    <t>Nicht im Projekt anfallende Leistungen bitte löschen</t>
  </si>
  <si>
    <t>Abrechnungsmethode</t>
  </si>
  <si>
    <t>Anzahl</t>
  </si>
  <si>
    <t>Einheit</t>
  </si>
  <si>
    <t>Einzelpreis [€ / netto]</t>
  </si>
  <si>
    <t>pauschal</t>
  </si>
  <si>
    <t>Fortschreiben der Ausführungspläne (zum Beispiel Grundrisse, Schnitte, Ansichten) bis zum Bestand</t>
  </si>
  <si>
    <t>Überwachen der Mängelbeseitigung innerhalb der Verjährungsfrist</t>
  </si>
  <si>
    <t>nach Einheiten</t>
  </si>
  <si>
    <t>Besondere Leistungen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</si>
</sst>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0.00\ &quot;€&quot;;\-#,##0.00\ &quot;€&quot;"/>
    <numFmt numFmtId="8" formatCode="#,##0.00\ &quot;€&quot;;[Red]\-#,##0.00\ &quot;€&quot;"/>
    <numFmt numFmtId="44" formatCode="_-* #,##0.00\ &quot;€&quot;_-;\-* #,##0.00\ &quot;€&quot;_-;_-* &quot;-&quot;??\ &quot;€&quot;_-;_-@_-"/>
    <numFmt numFmtId="164" formatCode="#,##0.00\ &quot;€&quot;"/>
    <numFmt numFmtId="165" formatCode="0.0"/>
    <numFmt numFmtId="166" formatCode="0.0%"/>
    <numFmt numFmtId="167" formatCode="#,##0.00\ _€"/>
    <numFmt numFmtId="168" formatCode="#,##0_ ;\-#,##0\ "/>
    <numFmt numFmtId="169" formatCode="#,##0.0_ ;\-#,##0.0\ "/>
  </numFmts>
  <fonts count="20" x14ac:knownFonts="1">
    <font>
      <sz val="10"/>
      <color theme="1"/>
      <name val="Arial"/>
      <family val="2"/>
    </font>
    <font>
      <sz val="10"/>
      <color theme="1"/>
      <name val="Arial"/>
      <family val="2"/>
    </font>
    <font>
      <b/>
      <sz val="10"/>
      <color theme="1"/>
      <name val="Arial"/>
      <family val="2"/>
    </font>
    <font>
      <b/>
      <sz val="12"/>
      <color theme="1"/>
      <name val="Arial"/>
      <family val="2"/>
    </font>
    <font>
      <b/>
      <sz val="11"/>
      <color theme="1"/>
      <name val="Arial"/>
      <family val="2"/>
    </font>
    <font>
      <b/>
      <sz val="8"/>
      <color theme="1"/>
      <name val="Arial"/>
      <family val="2"/>
    </font>
    <font>
      <b/>
      <sz val="10"/>
      <name val="Arial"/>
      <family val="2"/>
    </font>
    <font>
      <b/>
      <sz val="16"/>
      <color theme="1"/>
      <name val="Arial"/>
      <family val="2"/>
    </font>
    <font>
      <sz val="10"/>
      <name val="Arial"/>
      <family val="2"/>
    </font>
    <font>
      <b/>
      <sz val="16"/>
      <name val="Arial"/>
      <family val="2"/>
    </font>
    <font>
      <b/>
      <sz val="11"/>
      <name val="Arial"/>
      <family val="2"/>
    </font>
    <font>
      <sz val="10"/>
      <color theme="0"/>
      <name val="Arial"/>
      <family val="2"/>
    </font>
    <font>
      <sz val="11"/>
      <color theme="1"/>
      <name val="Arial"/>
      <family val="2"/>
    </font>
    <font>
      <b/>
      <sz val="10"/>
      <color theme="0"/>
      <name val="Arial"/>
      <family val="2"/>
    </font>
    <font>
      <sz val="10"/>
      <color rgb="FFFF0000"/>
      <name val="Arial"/>
      <family val="2"/>
    </font>
    <font>
      <sz val="12"/>
      <color theme="1"/>
      <name val="Arial"/>
      <family val="2"/>
    </font>
    <font>
      <b/>
      <sz val="12"/>
      <name val="Arial"/>
      <family val="2"/>
    </font>
    <font>
      <b/>
      <sz val="12"/>
      <color rgb="FFFF0000"/>
      <name val="Arial"/>
      <family val="2"/>
    </font>
    <font>
      <sz val="12"/>
      <color rgb="FFFF0000"/>
      <name val="Arial"/>
      <family val="2"/>
    </font>
    <font>
      <sz val="9"/>
      <color theme="1"/>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6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style="hair">
        <color indexed="64"/>
      </left>
      <right/>
      <top/>
      <bottom/>
      <diagonal/>
    </border>
    <border>
      <left style="hair">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theme="0"/>
      </left>
      <right style="thin">
        <color theme="0"/>
      </right>
      <top style="thin">
        <color theme="0"/>
      </top>
      <bottom style="thin">
        <color theme="0"/>
      </bottom>
      <diagonal/>
    </border>
    <border>
      <left style="medium">
        <color indexed="64"/>
      </left>
      <right/>
      <top/>
      <bottom style="hair">
        <color indexed="64"/>
      </bottom>
      <diagonal/>
    </border>
    <border>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top style="medium">
        <color indexed="64"/>
      </top>
      <bottom/>
      <diagonal/>
    </border>
    <border>
      <left/>
      <right/>
      <top/>
      <bottom style="medium">
        <color indexed="64"/>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right/>
      <top style="thin">
        <color indexed="64"/>
      </top>
      <bottom style="medium">
        <color indexed="64"/>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indexed="64"/>
      </left>
      <right/>
      <top style="hair">
        <color indexed="64"/>
      </top>
      <bottom/>
      <diagonal/>
    </border>
    <border>
      <left/>
      <right/>
      <top style="medium">
        <color indexed="64"/>
      </top>
      <bottom style="medium">
        <color indexed="64"/>
      </bottom>
      <diagonal/>
    </border>
  </borders>
  <cellStyleXfs count="3">
    <xf numFmtId="0" fontId="0" fillId="0" borderId="0"/>
    <xf numFmtId="44" fontId="1" fillId="0" borderId="0" applyFont="0" applyFill="0" applyBorder="0" applyAlignment="0" applyProtection="0"/>
    <xf numFmtId="0" fontId="8" fillId="0" borderId="0"/>
  </cellStyleXfs>
  <cellXfs count="215">
    <xf numFmtId="0" fontId="0" fillId="0" borderId="0" xfId="0"/>
    <xf numFmtId="0" fontId="4" fillId="2" borderId="9" xfId="0" applyFont="1" applyFill="1" applyBorder="1" applyAlignment="1">
      <alignment horizontal="right" vertical="center"/>
    </xf>
    <xf numFmtId="0" fontId="0" fillId="0" borderId="0" xfId="0" applyBorder="1" applyAlignment="1">
      <alignment horizontal="center"/>
    </xf>
    <xf numFmtId="0" fontId="0" fillId="0" borderId="0" xfId="0" applyAlignment="1">
      <alignment horizontal="center"/>
    </xf>
    <xf numFmtId="0" fontId="2" fillId="0" borderId="0" xfId="0" applyFont="1" applyBorder="1" applyAlignment="1">
      <alignment horizontal="right" vertical="center"/>
    </xf>
    <xf numFmtId="0" fontId="0" fillId="3" borderId="1" xfId="0" applyFill="1" applyBorder="1" applyAlignment="1">
      <alignment horizontal="center" vertical="center"/>
    </xf>
    <xf numFmtId="0" fontId="0" fillId="0" borderId="0" xfId="0" applyFill="1" applyBorder="1" applyAlignment="1">
      <alignment horizontal="center" vertical="center"/>
    </xf>
    <xf numFmtId="0" fontId="2" fillId="0" borderId="0" xfId="0" applyFont="1" applyFill="1" applyBorder="1" applyAlignment="1">
      <alignment horizontal="right" vertical="center"/>
    </xf>
    <xf numFmtId="0" fontId="0" fillId="0" borderId="1" xfId="0" applyFill="1" applyBorder="1" applyAlignment="1">
      <alignment horizontal="center" vertical="center"/>
    </xf>
    <xf numFmtId="0" fontId="2" fillId="0" borderId="1" xfId="0" applyFont="1" applyFill="1" applyBorder="1" applyAlignment="1">
      <alignment horizontal="right" vertical="center"/>
    </xf>
    <xf numFmtId="0" fontId="0" fillId="0" borderId="0" xfId="0" applyFill="1" applyAlignment="1">
      <alignment horizontal="center"/>
    </xf>
    <xf numFmtId="0" fontId="2" fillId="0" borderId="0" xfId="0" applyFont="1" applyAlignment="1">
      <alignment vertical="center"/>
    </xf>
    <xf numFmtId="0" fontId="0" fillId="0" borderId="0" xfId="0" applyAlignment="1">
      <alignment vertical="center"/>
    </xf>
    <xf numFmtId="0" fontId="0" fillId="0" borderId="0" xfId="0" applyFill="1" applyAlignment="1">
      <alignment vertical="center"/>
    </xf>
    <xf numFmtId="0" fontId="7" fillId="0" borderId="0" xfId="0" applyFont="1"/>
    <xf numFmtId="0" fontId="3" fillId="0" borderId="0" xfId="0" applyFont="1"/>
    <xf numFmtId="0" fontId="0" fillId="0" borderId="24" xfId="0" applyBorder="1" applyAlignment="1">
      <alignment horizontal="center" vertical="center"/>
    </xf>
    <xf numFmtId="0" fontId="4" fillId="0" borderId="11" xfId="0" applyFont="1" applyFill="1" applyBorder="1" applyAlignment="1">
      <alignment horizontal="right" vertical="center"/>
    </xf>
    <xf numFmtId="0" fontId="2" fillId="4" borderId="4" xfId="0" applyFont="1" applyFill="1" applyBorder="1" applyAlignment="1">
      <alignment horizontal="right" vertical="center"/>
    </xf>
    <xf numFmtId="0" fontId="0" fillId="0" borderId="0" xfId="0" applyAlignment="1">
      <alignment vertical="top" wrapText="1"/>
    </xf>
    <xf numFmtId="0" fontId="0" fillId="0" borderId="26" xfId="0" applyBorder="1" applyAlignment="1">
      <alignment horizontal="center" vertical="center"/>
    </xf>
    <xf numFmtId="0" fontId="0" fillId="0" borderId="28" xfId="0" applyBorder="1" applyAlignment="1">
      <alignment horizontal="center" vertical="center"/>
    </xf>
    <xf numFmtId="0" fontId="2" fillId="0" borderId="2" xfId="0" applyFont="1" applyFill="1" applyBorder="1" applyAlignment="1">
      <alignment horizontal="right" vertical="center"/>
    </xf>
    <xf numFmtId="8" fontId="2" fillId="0" borderId="8" xfId="0" applyNumberFormat="1" applyFont="1" applyFill="1" applyBorder="1" applyAlignment="1">
      <alignment horizontal="right" vertical="center"/>
    </xf>
    <xf numFmtId="0" fontId="0" fillId="0" borderId="0" xfId="0" applyFill="1"/>
    <xf numFmtId="0" fontId="6" fillId="5" borderId="9" xfId="0" applyFont="1" applyFill="1" applyBorder="1" applyAlignment="1">
      <alignment horizontal="right" vertical="center"/>
    </xf>
    <xf numFmtId="0" fontId="8" fillId="0" borderId="0" xfId="0" applyFont="1"/>
    <xf numFmtId="0" fontId="6" fillId="0" borderId="0" xfId="0" applyFont="1" applyBorder="1" applyAlignment="1">
      <alignment horizontal="right" vertical="center"/>
    </xf>
    <xf numFmtId="0" fontId="2" fillId="4" borderId="17" xfId="0" applyFont="1" applyFill="1" applyBorder="1" applyAlignment="1">
      <alignment horizontal="center" vertical="center" wrapText="1"/>
    </xf>
    <xf numFmtId="0" fontId="2" fillId="2" borderId="1" xfId="0" applyFont="1" applyFill="1" applyBorder="1" applyAlignment="1">
      <alignment horizontal="right" vertical="center"/>
    </xf>
    <xf numFmtId="0" fontId="9" fillId="0" borderId="0" xfId="0" applyFont="1"/>
    <xf numFmtId="49" fontId="0" fillId="0" borderId="32" xfId="0" applyNumberFormat="1" applyBorder="1" applyAlignment="1">
      <alignment horizontal="center" vertical="center"/>
    </xf>
    <xf numFmtId="49" fontId="0" fillId="0" borderId="33" xfId="0" applyNumberFormat="1" applyBorder="1" applyAlignment="1">
      <alignment horizontal="center" vertical="center"/>
    </xf>
    <xf numFmtId="49" fontId="0" fillId="0" borderId="31" xfId="0" applyNumberFormat="1" applyBorder="1" applyAlignment="1">
      <alignment horizontal="center" vertical="center"/>
    </xf>
    <xf numFmtId="0" fontId="0" fillId="0" borderId="15" xfId="0" applyFill="1" applyBorder="1" applyAlignment="1">
      <alignment horizontal="center" vertical="center"/>
    </xf>
    <xf numFmtId="0" fontId="2" fillId="0" borderId="15"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4" borderId="35" xfId="0" applyFont="1" applyFill="1" applyBorder="1" applyAlignment="1">
      <alignment horizontal="right" vertical="center"/>
    </xf>
    <xf numFmtId="164" fontId="2" fillId="0" borderId="8" xfId="0" applyNumberFormat="1" applyFont="1" applyFill="1" applyBorder="1" applyAlignment="1">
      <alignment horizontal="right" vertical="center"/>
    </xf>
    <xf numFmtId="0" fontId="0" fillId="0" borderId="23" xfId="0" applyFill="1" applyBorder="1"/>
    <xf numFmtId="8" fontId="2" fillId="0" borderId="8" xfId="0" applyNumberFormat="1" applyFont="1" applyFill="1" applyBorder="1" applyAlignment="1">
      <alignment horizontal="right"/>
    </xf>
    <xf numFmtId="164" fontId="2" fillId="2" borderId="8" xfId="0" applyNumberFormat="1" applyFont="1" applyFill="1" applyBorder="1" applyAlignment="1">
      <alignment horizontal="right" vertical="center"/>
    </xf>
    <xf numFmtId="8" fontId="2" fillId="4" borderId="22" xfId="0" applyNumberFormat="1" applyFont="1" applyFill="1" applyBorder="1" applyAlignment="1">
      <alignment horizontal="right"/>
    </xf>
    <xf numFmtId="8" fontId="2" fillId="4" borderId="14" xfId="0" applyNumberFormat="1" applyFont="1" applyFill="1" applyBorder="1" applyAlignment="1">
      <alignment horizontal="right"/>
    </xf>
    <xf numFmtId="0" fontId="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2" fillId="0" borderId="36" xfId="0" applyFont="1" applyFill="1" applyBorder="1" applyAlignment="1">
      <alignment horizontal="left" vertical="center"/>
    </xf>
    <xf numFmtId="0" fontId="0" fillId="0" borderId="36" xfId="0" applyBorder="1" applyAlignment="1">
      <alignment horizontal="center"/>
    </xf>
    <xf numFmtId="0" fontId="4" fillId="4" borderId="9"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11" xfId="0" applyFont="1" applyFill="1" applyBorder="1" applyAlignment="1">
      <alignment horizontal="right" vertical="center"/>
    </xf>
    <xf numFmtId="0" fontId="0" fillId="0" borderId="38" xfId="0" applyFill="1" applyBorder="1" applyAlignment="1">
      <alignment horizontal="left" vertical="center"/>
    </xf>
    <xf numFmtId="0" fontId="2" fillId="0" borderId="39" xfId="0" applyFont="1" applyFill="1" applyBorder="1" applyAlignment="1">
      <alignment horizontal="center" vertical="center"/>
    </xf>
    <xf numFmtId="164" fontId="0" fillId="0" borderId="37" xfId="0" applyNumberFormat="1" applyFill="1" applyBorder="1" applyAlignment="1">
      <alignment horizontal="center"/>
    </xf>
    <xf numFmtId="164" fontId="0" fillId="0" borderId="40" xfId="0" applyNumberFormat="1" applyFill="1" applyBorder="1" applyAlignment="1">
      <alignment horizontal="center" vertical="center"/>
    </xf>
    <xf numFmtId="164" fontId="4" fillId="2" borderId="11" xfId="0" applyNumberFormat="1" applyFont="1" applyFill="1" applyBorder="1" applyAlignment="1">
      <alignment horizontal="center" vertical="center"/>
    </xf>
    <xf numFmtId="164" fontId="4" fillId="0" borderId="11" xfId="0" applyNumberFormat="1" applyFont="1" applyFill="1" applyBorder="1" applyAlignment="1">
      <alignment horizontal="center" vertical="center"/>
    </xf>
    <xf numFmtId="164" fontId="4" fillId="4" borderId="11" xfId="0" applyNumberFormat="1" applyFont="1" applyFill="1" applyBorder="1" applyAlignment="1">
      <alignment horizontal="center" vertical="center"/>
    </xf>
    <xf numFmtId="166" fontId="6" fillId="0" borderId="25" xfId="0" applyNumberFormat="1" applyFont="1" applyBorder="1" applyAlignment="1">
      <alignment horizontal="center" vertical="center"/>
    </xf>
    <xf numFmtId="166" fontId="6" fillId="0" borderId="27" xfId="0" applyNumberFormat="1" applyFont="1" applyBorder="1" applyAlignment="1">
      <alignment horizontal="center" vertical="center"/>
    </xf>
    <xf numFmtId="166" fontId="2" fillId="3" borderId="3" xfId="0" applyNumberFormat="1" applyFont="1" applyFill="1" applyBorder="1" applyAlignment="1">
      <alignment horizontal="center" vertical="center"/>
    </xf>
    <xf numFmtId="0" fontId="11" fillId="0" borderId="0" xfId="0" applyFont="1"/>
    <xf numFmtId="0" fontId="8" fillId="0" borderId="0" xfId="0" applyFont="1" applyFill="1"/>
    <xf numFmtId="0" fontId="3" fillId="5" borderId="0" xfId="0" applyFont="1" applyFill="1"/>
    <xf numFmtId="0" fontId="0" fillId="5" borderId="0" xfId="0" applyFill="1"/>
    <xf numFmtId="0" fontId="3" fillId="6" borderId="1" xfId="0" applyFont="1" applyFill="1" applyBorder="1" applyAlignment="1">
      <alignment horizontal="left" vertical="center"/>
    </xf>
    <xf numFmtId="0" fontId="2" fillId="6" borderId="2" xfId="0" applyFont="1" applyFill="1" applyBorder="1" applyAlignment="1">
      <alignment horizontal="center" vertical="center"/>
    </xf>
    <xf numFmtId="44" fontId="4" fillId="6" borderId="3" xfId="1" applyFont="1" applyFill="1" applyBorder="1" applyAlignment="1">
      <alignment horizontal="right" vertical="center"/>
    </xf>
    <xf numFmtId="0" fontId="2" fillId="4" borderId="17"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0" fillId="2" borderId="1" xfId="0" applyFill="1" applyBorder="1" applyAlignment="1">
      <alignment horizontal="center" vertical="center"/>
    </xf>
    <xf numFmtId="166" fontId="2" fillId="2" borderId="3" xfId="0" applyNumberFormat="1" applyFont="1" applyFill="1" applyBorder="1" applyAlignment="1">
      <alignment horizontal="center" vertical="center"/>
    </xf>
    <xf numFmtId="10" fontId="2" fillId="5" borderId="8" xfId="0" applyNumberFormat="1" applyFont="1" applyFill="1" applyBorder="1" applyAlignment="1" applyProtection="1">
      <alignment horizontal="center" vertical="center"/>
      <protection locked="0"/>
    </xf>
    <xf numFmtId="164" fontId="2" fillId="5" borderId="16" xfId="0" applyNumberFormat="1" applyFont="1" applyFill="1" applyBorder="1" applyAlignment="1" applyProtection="1">
      <alignment horizontal="right" vertical="center"/>
      <protection locked="0"/>
    </xf>
    <xf numFmtId="2" fontId="2" fillId="5" borderId="7" xfId="0" applyNumberFormat="1" applyFont="1" applyFill="1" applyBorder="1" applyAlignment="1" applyProtection="1">
      <alignment horizontal="center" vertical="center"/>
      <protection locked="0"/>
    </xf>
    <xf numFmtId="2" fontId="2" fillId="5" borderId="13" xfId="0" applyNumberFormat="1" applyFont="1" applyFill="1" applyBorder="1" applyAlignment="1" applyProtection="1">
      <alignment horizontal="center" vertical="center"/>
      <protection locked="0"/>
    </xf>
    <xf numFmtId="44" fontId="4" fillId="3" borderId="5" xfId="1" applyFont="1" applyFill="1" applyBorder="1" applyAlignment="1">
      <alignment horizontal="right" vertical="center"/>
    </xf>
    <xf numFmtId="44" fontId="16" fillId="6" borderId="44" xfId="1" applyFont="1" applyFill="1" applyBorder="1" applyAlignment="1" applyProtection="1">
      <alignment horizontal="right" vertical="center"/>
    </xf>
    <xf numFmtId="0" fontId="0" fillId="0" borderId="0" xfId="0" applyProtection="1"/>
    <xf numFmtId="0" fontId="14" fillId="0" borderId="0" xfId="0" applyFont="1" applyProtection="1"/>
    <xf numFmtId="0" fontId="13" fillId="0" borderId="0" xfId="0" applyFont="1" applyProtection="1"/>
    <xf numFmtId="167" fontId="13" fillId="7" borderId="45" xfId="0" applyNumberFormat="1" applyFont="1" applyFill="1" applyBorder="1" applyProtection="1"/>
    <xf numFmtId="167" fontId="13" fillId="7" borderId="45" xfId="1" applyNumberFormat="1" applyFont="1" applyFill="1" applyBorder="1" applyAlignment="1" applyProtection="1">
      <alignment horizontal="right" vertical="center"/>
    </xf>
    <xf numFmtId="167" fontId="13" fillId="0" borderId="45" xfId="0" applyNumberFormat="1" applyFont="1" applyBorder="1" applyProtection="1"/>
    <xf numFmtId="167" fontId="13" fillId="0" borderId="0" xfId="0" applyNumberFormat="1" applyFont="1" applyProtection="1"/>
    <xf numFmtId="44" fontId="11" fillId="0" borderId="0" xfId="0" applyNumberFormat="1" applyFont="1" applyProtection="1"/>
    <xf numFmtId="44" fontId="16" fillId="6" borderId="51" xfId="1" applyFont="1" applyFill="1" applyBorder="1" applyAlignment="1" applyProtection="1">
      <alignment horizontal="right" vertical="center"/>
    </xf>
    <xf numFmtId="44" fontId="16" fillId="6" borderId="53" xfId="1" applyFont="1" applyFill="1" applyBorder="1" applyAlignment="1" applyProtection="1">
      <alignment horizontal="right" vertical="center"/>
    </xf>
    <xf numFmtId="44" fontId="16" fillId="6" borderId="54" xfId="1" applyFont="1" applyFill="1" applyBorder="1" applyAlignment="1" applyProtection="1">
      <alignment horizontal="right" vertical="center"/>
    </xf>
    <xf numFmtId="0" fontId="15" fillId="0" borderId="55" xfId="0" applyFont="1" applyFill="1" applyBorder="1" applyAlignment="1" applyProtection="1">
      <alignment horizontal="right" vertical="center"/>
    </xf>
    <xf numFmtId="0" fontId="3" fillId="0" borderId="56" xfId="0" applyFont="1" applyFill="1" applyBorder="1" applyAlignment="1" applyProtection="1">
      <alignment horizontal="center" vertical="center"/>
    </xf>
    <xf numFmtId="44" fontId="17" fillId="0" borderId="56" xfId="1" applyFont="1" applyFill="1" applyBorder="1" applyAlignment="1" applyProtection="1">
      <alignment horizontal="right" vertical="center"/>
    </xf>
    <xf numFmtId="0" fontId="3" fillId="0" borderId="37" xfId="0" applyFont="1" applyFill="1" applyBorder="1" applyAlignment="1" applyProtection="1">
      <alignment horizontal="right" vertical="center"/>
    </xf>
    <xf numFmtId="0" fontId="3" fillId="2" borderId="9" xfId="0" applyFont="1" applyFill="1" applyBorder="1" applyAlignment="1" applyProtection="1">
      <alignment horizontal="right" vertical="center"/>
    </xf>
    <xf numFmtId="0" fontId="15" fillId="0" borderId="0" xfId="0" applyFont="1" applyBorder="1" applyAlignment="1" applyProtection="1">
      <alignment horizontal="center"/>
    </xf>
    <xf numFmtId="0" fontId="15" fillId="0" borderId="0" xfId="0" applyFont="1" applyProtection="1"/>
    <xf numFmtId="0" fontId="18" fillId="0" borderId="0" xfId="0" applyFont="1" applyProtection="1"/>
    <xf numFmtId="0" fontId="3" fillId="0" borderId="0" xfId="0" applyFont="1" applyFill="1" applyBorder="1" applyAlignment="1" applyProtection="1">
      <alignment horizontal="right" vertical="center"/>
    </xf>
    <xf numFmtId="9" fontId="3" fillId="0" borderId="9" xfId="0" applyNumberFormat="1" applyFont="1" applyFill="1" applyBorder="1" applyAlignment="1" applyProtection="1">
      <alignment horizontal="right" vertical="center"/>
    </xf>
    <xf numFmtId="164" fontId="16" fillId="0" borderId="10" xfId="1" applyNumberFormat="1" applyFont="1" applyFill="1" applyBorder="1" applyAlignment="1" applyProtection="1">
      <alignment horizontal="right" vertical="center"/>
    </xf>
    <xf numFmtId="7" fontId="16" fillId="0" borderId="0" xfId="1" applyNumberFormat="1" applyFont="1" applyFill="1" applyBorder="1" applyAlignment="1" applyProtection="1">
      <alignment horizontal="right" vertical="center"/>
    </xf>
    <xf numFmtId="0" fontId="6" fillId="0" borderId="9" xfId="0" applyFont="1" applyFill="1" applyBorder="1" applyAlignment="1" applyProtection="1">
      <alignment horizontal="center" vertical="center"/>
      <protection locked="0"/>
    </xf>
    <xf numFmtId="0" fontId="2" fillId="4" borderId="59" xfId="0" applyFont="1" applyFill="1" applyBorder="1" applyAlignment="1">
      <alignment horizontal="right" vertical="center"/>
    </xf>
    <xf numFmtId="0" fontId="2" fillId="4" borderId="56" xfId="0" applyFont="1" applyFill="1" applyBorder="1" applyAlignment="1">
      <alignment horizontal="right" vertical="center"/>
    </xf>
    <xf numFmtId="0" fontId="2" fillId="0" borderId="8" xfId="0" applyFont="1" applyBorder="1" applyAlignment="1">
      <alignment horizontal="center" vertical="center"/>
    </xf>
    <xf numFmtId="166" fontId="0" fillId="5" borderId="8" xfId="0" applyNumberFormat="1" applyFill="1" applyBorder="1" applyAlignment="1">
      <alignment horizontal="center" vertical="center"/>
    </xf>
    <xf numFmtId="44" fontId="16" fillId="2" borderId="10" xfId="1" applyNumberFormat="1" applyFont="1" applyFill="1" applyBorder="1" applyAlignment="1" applyProtection="1">
      <alignment horizontal="right" vertical="center"/>
    </xf>
    <xf numFmtId="10" fontId="6" fillId="0" borderId="29" xfId="0" applyNumberFormat="1" applyFont="1" applyFill="1" applyBorder="1" applyAlignment="1" applyProtection="1">
      <alignment horizontal="center" vertical="center"/>
      <protection locked="0"/>
    </xf>
    <xf numFmtId="10" fontId="6" fillId="0" borderId="25" xfId="0" applyNumberFormat="1" applyFont="1" applyFill="1" applyBorder="1" applyAlignment="1" applyProtection="1">
      <alignment horizontal="center" vertical="center"/>
      <protection locked="0"/>
    </xf>
    <xf numFmtId="0" fontId="0" fillId="3" borderId="8" xfId="0" applyFill="1" applyBorder="1" applyAlignment="1">
      <alignment horizontal="center" vertical="center"/>
    </xf>
    <xf numFmtId="0" fontId="15" fillId="6" borderId="46" xfId="0" applyFont="1" applyFill="1" applyBorder="1" applyAlignment="1">
      <alignment horizontal="left" vertical="center"/>
    </xf>
    <xf numFmtId="0" fontId="15" fillId="6" borderId="47" xfId="0" applyFont="1" applyFill="1" applyBorder="1" applyAlignment="1">
      <alignment horizontal="center" vertical="center"/>
    </xf>
    <xf numFmtId="7" fontId="16" fillId="8" borderId="44" xfId="1" applyNumberFormat="1" applyFont="1" applyFill="1" applyBorder="1" applyAlignment="1" applyProtection="1">
      <alignment horizontal="right" vertical="center"/>
    </xf>
    <xf numFmtId="167" fontId="13" fillId="0" borderId="0" xfId="0" applyNumberFormat="1" applyFont="1"/>
    <xf numFmtId="44" fontId="11" fillId="0" borderId="0" xfId="0" applyNumberFormat="1" applyFont="1"/>
    <xf numFmtId="0" fontId="15" fillId="6" borderId="49" xfId="0" applyFont="1" applyFill="1" applyBorder="1" applyAlignment="1">
      <alignment horizontal="left" vertical="center"/>
    </xf>
    <xf numFmtId="7" fontId="16" fillId="6" borderId="48" xfId="1" applyNumberFormat="1" applyFont="1" applyFill="1" applyBorder="1" applyAlignment="1" applyProtection="1">
      <alignment horizontal="right" vertical="center"/>
    </xf>
    <xf numFmtId="0" fontId="12" fillId="6" borderId="49" xfId="0" applyFont="1" applyFill="1" applyBorder="1" applyAlignment="1">
      <alignment vertical="center" wrapText="1"/>
    </xf>
    <xf numFmtId="7" fontId="16" fillId="8" borderId="48" xfId="1" applyNumberFormat="1" applyFont="1" applyFill="1" applyBorder="1" applyAlignment="1" applyProtection="1">
      <alignment horizontal="right" vertical="center"/>
    </xf>
    <xf numFmtId="0" fontId="15" fillId="6" borderId="49" xfId="0" applyFont="1" applyFill="1" applyBorder="1" applyAlignment="1">
      <alignment horizontal="left" vertical="center" wrapText="1" indent="1"/>
    </xf>
    <xf numFmtId="7" fontId="10" fillId="6" borderId="48" xfId="1" applyNumberFormat="1" applyFont="1" applyFill="1" applyBorder="1" applyAlignment="1" applyProtection="1">
      <alignment horizontal="right" vertical="center"/>
    </xf>
    <xf numFmtId="0" fontId="15" fillId="6" borderId="49" xfId="0" applyFont="1" applyFill="1" applyBorder="1" applyAlignment="1">
      <alignment vertical="center" wrapText="1"/>
    </xf>
    <xf numFmtId="167" fontId="13" fillId="7" borderId="0" xfId="0" applyNumberFormat="1" applyFont="1" applyFill="1" applyBorder="1" applyProtection="1"/>
    <xf numFmtId="167" fontId="13" fillId="7" borderId="0" xfId="1" applyNumberFormat="1" applyFont="1" applyFill="1" applyBorder="1" applyAlignment="1" applyProtection="1">
      <alignment horizontal="right" vertical="center"/>
    </xf>
    <xf numFmtId="167" fontId="13" fillId="0" borderId="0" xfId="0" applyNumberFormat="1" applyFont="1" applyBorder="1" applyProtection="1"/>
    <xf numFmtId="0" fontId="15" fillId="6" borderId="42" xfId="0" applyFont="1" applyFill="1" applyBorder="1" applyAlignment="1">
      <alignment horizontal="left" vertical="center"/>
    </xf>
    <xf numFmtId="0" fontId="15" fillId="6" borderId="43" xfId="0" applyFont="1" applyFill="1" applyBorder="1" applyAlignment="1">
      <alignment horizontal="center" vertical="center"/>
    </xf>
    <xf numFmtId="7" fontId="16" fillId="6" borderId="44" xfId="1" applyNumberFormat="1" applyFont="1" applyFill="1" applyBorder="1" applyAlignment="1" applyProtection="1">
      <alignment horizontal="right" vertical="center"/>
    </xf>
    <xf numFmtId="44" fontId="16" fillId="6" borderId="48" xfId="1" applyFont="1" applyFill="1" applyBorder="1" applyAlignment="1" applyProtection="1">
      <alignment horizontal="right" vertical="center"/>
    </xf>
    <xf numFmtId="0" fontId="15" fillId="6" borderId="52" xfId="0" applyFont="1" applyFill="1" applyBorder="1" applyAlignment="1">
      <alignment horizontal="left" vertical="center"/>
    </xf>
    <xf numFmtId="7" fontId="16" fillId="2" borderId="10" xfId="1" applyNumberFormat="1" applyFont="1" applyFill="1" applyBorder="1" applyAlignment="1" applyProtection="1">
      <alignment horizontal="right" vertical="center"/>
    </xf>
    <xf numFmtId="0" fontId="0" fillId="2" borderId="2" xfId="0" applyFill="1" applyBorder="1" applyAlignment="1">
      <alignment horizontal="right" vertical="center"/>
    </xf>
    <xf numFmtId="164" fontId="2" fillId="0" borderId="6" xfId="0" applyNumberFormat="1" applyFont="1" applyBorder="1" applyAlignment="1">
      <alignment horizontal="right" vertical="center"/>
    </xf>
    <xf numFmtId="0" fontId="6" fillId="3" borderId="13" xfId="0" applyFont="1" applyFill="1" applyBorder="1" applyAlignment="1">
      <alignment horizontal="center" vertical="center"/>
    </xf>
    <xf numFmtId="0" fontId="8" fillId="0" borderId="62" xfId="2" applyBorder="1" applyAlignment="1">
      <alignment horizontal="left" vertical="center"/>
    </xf>
    <xf numFmtId="0" fontId="8" fillId="0" borderId="13" xfId="2" applyBorder="1" applyAlignment="1">
      <alignment horizontal="left" vertical="center"/>
    </xf>
    <xf numFmtId="0" fontId="6" fillId="3" borderId="7" xfId="0" applyFont="1" applyFill="1" applyBorder="1" applyAlignment="1">
      <alignment horizontal="center" vertical="center"/>
    </xf>
    <xf numFmtId="0" fontId="8" fillId="0" borderId="7" xfId="2" applyBorder="1" applyAlignment="1">
      <alignment horizontal="left" vertical="center"/>
    </xf>
    <xf numFmtId="0" fontId="2" fillId="2" borderId="18"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57" xfId="0" applyFont="1" applyFill="1" applyBorder="1" applyAlignment="1">
      <alignment horizontal="center" vertical="center"/>
    </xf>
    <xf numFmtId="0" fontId="2" fillId="2" borderId="57" xfId="0" applyFont="1" applyFill="1" applyBorder="1" applyAlignment="1">
      <alignment horizontal="left" vertical="center"/>
    </xf>
    <xf numFmtId="0" fontId="0" fillId="3" borderId="12" xfId="0" applyFill="1" applyBorder="1" applyAlignment="1">
      <alignment horizontal="center" vertical="center"/>
    </xf>
    <xf numFmtId="0" fontId="2" fillId="3" borderId="63" xfId="0" applyFont="1" applyFill="1" applyBorder="1" applyAlignment="1">
      <alignment horizontal="right" vertical="center"/>
    </xf>
    <xf numFmtId="0" fontId="0" fillId="3" borderId="63" xfId="0" applyFill="1" applyBorder="1" applyAlignment="1">
      <alignment horizontal="right" vertical="center"/>
    </xf>
    <xf numFmtId="0" fontId="2" fillId="3" borderId="9" xfId="0" applyFont="1" applyFill="1" applyBorder="1" applyAlignment="1">
      <alignment horizontal="left" vertical="center"/>
    </xf>
    <xf numFmtId="0" fontId="6" fillId="0" borderId="9" xfId="0" applyFont="1" applyBorder="1" applyAlignment="1">
      <alignment horizontal="left" vertical="center"/>
    </xf>
    <xf numFmtId="0" fontId="2" fillId="4" borderId="11" xfId="0" applyFont="1" applyFill="1" applyBorder="1" applyAlignment="1">
      <alignment horizontal="left" vertical="center"/>
    </xf>
    <xf numFmtId="0" fontId="2" fillId="0" borderId="1" xfId="0" applyFont="1" applyBorder="1" applyAlignment="1">
      <alignment horizontal="right" vertical="center"/>
    </xf>
    <xf numFmtId="168" fontId="0" fillId="0" borderId="0" xfId="1" applyNumberFormat="1" applyFont="1"/>
    <xf numFmtId="168" fontId="17" fillId="8" borderId="0" xfId="1" applyNumberFormat="1" applyFont="1" applyFill="1" applyBorder="1" applyAlignment="1"/>
    <xf numFmtId="164" fontId="0" fillId="8" borderId="0" xfId="0" applyNumberFormat="1" applyFill="1"/>
    <xf numFmtId="0" fontId="0" fillId="8" borderId="0" xfId="0" applyFill="1"/>
    <xf numFmtId="168" fontId="2" fillId="0" borderId="8" xfId="1" applyNumberFormat="1" applyFont="1" applyBorder="1" applyAlignment="1">
      <alignment horizontal="center" vertical="center"/>
    </xf>
    <xf numFmtId="0" fontId="2" fillId="0" borderId="8" xfId="1" applyNumberFormat="1" applyFont="1" applyBorder="1" applyAlignment="1">
      <alignment horizontal="center" vertical="center"/>
    </xf>
    <xf numFmtId="164" fontId="2" fillId="0" borderId="8" xfId="0" applyNumberFormat="1" applyFont="1" applyBorder="1" applyAlignment="1">
      <alignment horizontal="right" vertical="center"/>
    </xf>
    <xf numFmtId="0" fontId="2" fillId="0" borderId="8" xfId="0" applyFont="1" applyBorder="1" applyAlignment="1">
      <alignment horizontal="right" vertical="center"/>
    </xf>
    <xf numFmtId="164" fontId="2" fillId="8" borderId="8" xfId="0" applyNumberFormat="1" applyFont="1" applyFill="1" applyBorder="1" applyAlignment="1">
      <alignment horizontal="right" vertical="center"/>
    </xf>
    <xf numFmtId="169" fontId="2" fillId="8" borderId="8" xfId="1" applyNumberFormat="1" applyFont="1" applyFill="1" applyBorder="1" applyAlignment="1" applyProtection="1">
      <alignment horizontal="right" vertical="center"/>
    </xf>
    <xf numFmtId="168" fontId="19" fillId="8" borderId="8" xfId="1" applyNumberFormat="1" applyFont="1" applyFill="1" applyBorder="1" applyAlignment="1" applyProtection="1">
      <alignment horizontal="right" vertical="center"/>
    </xf>
    <xf numFmtId="164" fontId="2" fillId="5" borderId="1" xfId="0" applyNumberFormat="1" applyFont="1" applyFill="1" applyBorder="1" applyAlignment="1" applyProtection="1">
      <alignment horizontal="right" vertical="center"/>
      <protection locked="0"/>
    </xf>
    <xf numFmtId="0" fontId="14" fillId="0" borderId="0" xfId="0" applyFont="1"/>
    <xf numFmtId="0" fontId="0" fillId="0" borderId="0" xfId="0" applyAlignment="1">
      <alignment wrapText="1"/>
    </xf>
    <xf numFmtId="0" fontId="0" fillId="0" borderId="23" xfId="0" applyBorder="1"/>
    <xf numFmtId="164" fontId="0" fillId="0" borderId="23" xfId="0" applyNumberFormat="1" applyBorder="1"/>
    <xf numFmtId="0" fontId="0" fillId="0" borderId="0" xfId="0" applyAlignment="1">
      <alignment horizontal="center" vertical="center"/>
    </xf>
    <xf numFmtId="0" fontId="2" fillId="0" borderId="0" xfId="0" applyFont="1" applyAlignment="1">
      <alignment horizontal="right" vertical="center"/>
    </xf>
    <xf numFmtId="0" fontId="0" fillId="0" borderId="15" xfId="0" applyBorder="1" applyAlignment="1">
      <alignment horizontal="center" vertical="center"/>
    </xf>
    <xf numFmtId="164" fontId="0" fillId="0" borderId="15" xfId="0" applyNumberFormat="1" applyBorder="1" applyAlignment="1">
      <alignment horizontal="center" vertical="center"/>
    </xf>
    <xf numFmtId="0" fontId="0" fillId="0" borderId="1" xfId="0" applyBorder="1" applyAlignment="1">
      <alignment horizontal="center" vertical="center"/>
    </xf>
    <xf numFmtId="8" fontId="2" fillId="0" borderId="8" xfId="0" applyNumberFormat="1" applyFont="1" applyBorder="1" applyAlignment="1">
      <alignment horizontal="right" vertical="center"/>
    </xf>
    <xf numFmtId="164" fontId="2" fillId="4" borderId="22" xfId="0" applyNumberFormat="1" applyFont="1" applyFill="1" applyBorder="1" applyAlignment="1">
      <alignment horizontal="right"/>
    </xf>
    <xf numFmtId="164" fontId="0" fillId="0" borderId="0" xfId="0" applyNumberFormat="1"/>
    <xf numFmtId="164" fontId="0" fillId="0" borderId="0" xfId="0" applyNumberFormat="1" applyAlignment="1">
      <alignment vertical="top" wrapText="1"/>
    </xf>
    <xf numFmtId="0" fontId="2" fillId="6" borderId="0" xfId="0" applyFont="1" applyFill="1" applyAlignment="1"/>
    <xf numFmtId="0" fontId="2" fillId="3" borderId="35" xfId="0" applyFont="1" applyFill="1" applyBorder="1" applyAlignment="1">
      <alignment horizontal="left" vertical="center"/>
    </xf>
    <xf numFmtId="0" fontId="2" fillId="3" borderId="41" xfId="0" applyFont="1" applyFill="1" applyBorder="1" applyAlignment="1">
      <alignment horizontal="left" vertical="center"/>
    </xf>
    <xf numFmtId="0" fontId="12" fillId="6" borderId="49" xfId="0" applyFont="1" applyFill="1" applyBorder="1" applyAlignment="1">
      <alignment horizontal="left" vertical="center" wrapText="1"/>
    </xf>
    <xf numFmtId="0" fontId="12" fillId="6" borderId="50" xfId="0" applyFont="1" applyFill="1" applyBorder="1" applyAlignment="1">
      <alignment horizontal="left" vertical="center" wrapText="1"/>
    </xf>
    <xf numFmtId="0" fontId="2" fillId="0" borderId="0" xfId="0" applyFont="1" applyAlignment="1">
      <alignment horizontal="left"/>
    </xf>
    <xf numFmtId="0" fontId="12" fillId="5" borderId="0" xfId="0" applyFont="1" applyFill="1" applyAlignment="1">
      <alignment horizontal="left" vertical="top" wrapText="1"/>
    </xf>
    <xf numFmtId="164" fontId="6" fillId="5" borderId="9" xfId="0" applyNumberFormat="1" applyFont="1" applyFill="1" applyBorder="1" applyAlignment="1">
      <alignment horizontal="center" vertical="center"/>
    </xf>
    <xf numFmtId="164" fontId="6" fillId="5" borderId="12" xfId="0" applyNumberFormat="1" applyFont="1" applyFill="1" applyBorder="1" applyAlignment="1">
      <alignment horizontal="center" vertical="center"/>
    </xf>
    <xf numFmtId="0" fontId="6" fillId="0" borderId="18"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2" borderId="18" xfId="0" applyFont="1" applyFill="1" applyBorder="1" applyAlignment="1">
      <alignment horizontal="center" vertical="center"/>
    </xf>
    <xf numFmtId="0" fontId="6" fillId="2" borderId="57" xfId="0" applyFont="1" applyFill="1" applyBorder="1" applyAlignment="1">
      <alignment horizontal="center" vertical="center"/>
    </xf>
    <xf numFmtId="0" fontId="8" fillId="0" borderId="19" xfId="0" applyFont="1" applyBorder="1" applyAlignment="1">
      <alignment horizontal="center" vertical="center"/>
    </xf>
    <xf numFmtId="164" fontId="6" fillId="2" borderId="21" xfId="0" applyNumberFormat="1" applyFont="1" applyFill="1" applyBorder="1" applyAlignment="1">
      <alignment horizontal="center" vertical="center"/>
    </xf>
    <xf numFmtId="164" fontId="6" fillId="2" borderId="58" xfId="0" applyNumberFormat="1" applyFont="1" applyFill="1" applyBorder="1" applyAlignment="1">
      <alignment horizontal="center" vertical="center"/>
    </xf>
    <xf numFmtId="164" fontId="6" fillId="2" borderId="22" xfId="0" applyNumberFormat="1" applyFont="1" applyFill="1" applyBorder="1" applyAlignment="1">
      <alignment horizontal="center" vertical="center"/>
    </xf>
    <xf numFmtId="0" fontId="6" fillId="0" borderId="60"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0" fillId="0" borderId="30" xfId="0" applyBorder="1"/>
    <xf numFmtId="0" fontId="0" fillId="0" borderId="34" xfId="0" applyBorder="1"/>
    <xf numFmtId="0" fontId="2" fillId="0" borderId="1" xfId="0" applyFont="1"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165" fontId="6" fillId="0" borderId="1" xfId="0" applyNumberFormat="1"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65" fontId="2"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36" xfId="0" applyFill="1" applyBorder="1" applyAlignment="1">
      <alignment horizontal="left" vertical="center"/>
    </xf>
    <xf numFmtId="164" fontId="0" fillId="0" borderId="37" xfId="0" applyNumberFormat="1" applyFill="1" applyBorder="1" applyAlignment="1">
      <alignment horizontal="center" vertical="center"/>
    </xf>
  </cellXfs>
  <cellStyles count="3">
    <cellStyle name="Standard" xfId="0" builtinId="0"/>
    <cellStyle name="Standard 2" xfId="2" xr:uid="{00000000-0005-0000-0000-000001000000}"/>
    <cellStyle name="Währung" xfId="1" builtinId="4"/>
  </cellStyles>
  <dxfs count="3">
    <dxf>
      <fill>
        <patternFill>
          <bgColor theme="0"/>
        </patternFill>
      </fill>
      <border>
        <left/>
        <right style="thin">
          <color auto="1"/>
        </right>
        <top style="thin">
          <color auto="1"/>
        </top>
        <bottom style="thin">
          <color auto="1"/>
        </bottom>
      </border>
    </dxf>
    <dxf>
      <fill>
        <patternFill>
          <bgColor theme="0"/>
        </patternFill>
      </fill>
      <border>
        <left/>
        <right/>
        <top style="thin">
          <color auto="1"/>
        </top>
        <bottom style="thin">
          <color auto="1"/>
        </bottom>
      </border>
    </dxf>
    <dxf>
      <fill>
        <patternFill>
          <bgColor theme="0"/>
        </patternFill>
      </fill>
      <border>
        <left style="thin">
          <color auto="1"/>
        </left>
        <right/>
        <top style="thin">
          <color auto="1"/>
        </top>
        <bottom style="thin">
          <color auto="1"/>
        </bottom>
      </border>
    </dxf>
  </dxfs>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03"/>
  <sheetViews>
    <sheetView view="pageBreakPreview" zoomScaleNormal="96" zoomScaleSheetLayoutView="100" workbookViewId="0">
      <selection activeCell="C44" sqref="C44"/>
    </sheetView>
  </sheetViews>
  <sheetFormatPr baseColWidth="10" defaultRowHeight="12.75" x14ac:dyDescent="0.2"/>
  <cols>
    <col min="1" max="1" width="56.7109375" customWidth="1"/>
    <col min="2" max="2" width="31.5703125" customWidth="1"/>
    <col min="3" max="3" width="29.5703125" customWidth="1"/>
    <col min="4" max="4" width="14.5703125" bestFit="1" customWidth="1"/>
  </cols>
  <sheetData>
    <row r="1" spans="1:19" ht="20.25" x14ac:dyDescent="0.3">
      <c r="A1" s="30" t="s">
        <v>55</v>
      </c>
    </row>
    <row r="2" spans="1:19" ht="20.25" x14ac:dyDescent="0.3">
      <c r="A2" s="14" t="s">
        <v>81</v>
      </c>
    </row>
    <row r="3" spans="1:19" ht="20.25" x14ac:dyDescent="0.3">
      <c r="A3" s="30" t="s">
        <v>115</v>
      </c>
      <c r="C3" s="14"/>
    </row>
    <row r="6" spans="1:19" ht="15.75" x14ac:dyDescent="0.25">
      <c r="A6" s="15" t="s">
        <v>29</v>
      </c>
      <c r="B6" s="176" t="s">
        <v>53</v>
      </c>
      <c r="C6" s="176"/>
    </row>
    <row r="7" spans="1:19" x14ac:dyDescent="0.2">
      <c r="A7" s="181" t="s">
        <v>116</v>
      </c>
      <c r="B7" s="181"/>
    </row>
    <row r="9" spans="1:19" ht="15.75" x14ac:dyDescent="0.2">
      <c r="A9" s="67" t="s">
        <v>68</v>
      </c>
      <c r="B9" s="68"/>
      <c r="C9" s="69"/>
    </row>
    <row r="10" spans="1:19" ht="15.75" thickBot="1" x14ac:dyDescent="0.25">
      <c r="A10" s="177" t="s">
        <v>52</v>
      </c>
      <c r="B10" s="178"/>
      <c r="C10" s="78" t="s">
        <v>0</v>
      </c>
    </row>
    <row r="11" spans="1:19" s="80" customFormat="1" ht="15" customHeight="1" x14ac:dyDescent="0.2">
      <c r="A11" s="127" t="s">
        <v>69</v>
      </c>
      <c r="B11" s="128"/>
      <c r="C11" s="79" t="s">
        <v>97</v>
      </c>
      <c r="F11" s="81"/>
      <c r="G11" s="82"/>
      <c r="H11" s="83">
        <f>SUM(C15:C33)</f>
        <v>677020</v>
      </c>
      <c r="I11" s="84">
        <f>SUM(C15:C15)</f>
        <v>0</v>
      </c>
      <c r="J11" s="85">
        <f>SUM(C19:C33)</f>
        <v>677020</v>
      </c>
      <c r="K11" s="86"/>
      <c r="L11" s="87"/>
      <c r="N11" s="87"/>
      <c r="P11" s="87"/>
    </row>
    <row r="12" spans="1:19" s="80" customFormat="1" ht="15" customHeight="1" x14ac:dyDescent="0.2">
      <c r="A12" s="112"/>
      <c r="B12" s="113"/>
      <c r="C12" s="79"/>
      <c r="F12" s="81"/>
      <c r="G12" s="82"/>
      <c r="H12" s="83"/>
      <c r="I12" s="84"/>
      <c r="J12" s="85"/>
      <c r="K12" s="86"/>
      <c r="L12" s="87"/>
      <c r="N12" s="87"/>
      <c r="P12" s="87"/>
    </row>
    <row r="13" spans="1:19" s="80" customFormat="1" ht="15" customHeight="1" x14ac:dyDescent="0.2">
      <c r="A13" s="112" t="s">
        <v>70</v>
      </c>
      <c r="B13" s="113"/>
      <c r="C13" s="120">
        <v>0</v>
      </c>
      <c r="F13" s="81"/>
      <c r="G13" s="82"/>
      <c r="H13" s="83"/>
      <c r="I13" s="84"/>
      <c r="J13" s="85"/>
      <c r="K13" s="86"/>
      <c r="L13" s="87"/>
      <c r="N13" s="87"/>
      <c r="P13" s="87"/>
    </row>
    <row r="14" spans="1:19" s="80" customFormat="1" ht="15" customHeight="1" x14ac:dyDescent="0.2">
      <c r="A14" s="112"/>
      <c r="B14" s="113"/>
      <c r="C14" s="129"/>
      <c r="F14" s="81"/>
      <c r="G14" s="82"/>
      <c r="H14" s="83"/>
      <c r="I14" s="84"/>
      <c r="J14" s="85"/>
      <c r="K14" s="86"/>
      <c r="L14" s="87"/>
      <c r="N14" s="87"/>
      <c r="P14" s="87"/>
    </row>
    <row r="15" spans="1:19" ht="15" customHeight="1" x14ac:dyDescent="0.2">
      <c r="A15" s="112" t="s">
        <v>71</v>
      </c>
      <c r="B15" s="113"/>
      <c r="C15" s="114">
        <v>0</v>
      </c>
      <c r="G15" s="26"/>
      <c r="H15" s="26"/>
      <c r="I15" s="26"/>
      <c r="J15" s="26"/>
      <c r="K15" s="26"/>
      <c r="N15" s="115"/>
      <c r="O15" s="116"/>
      <c r="Q15" s="116"/>
      <c r="S15" s="116"/>
    </row>
    <row r="16" spans="1:19" ht="15" customHeight="1" x14ac:dyDescent="0.2">
      <c r="A16" s="112" t="s">
        <v>87</v>
      </c>
      <c r="B16" s="113"/>
      <c r="C16" s="114">
        <v>0</v>
      </c>
      <c r="G16" s="26"/>
      <c r="H16" s="26"/>
      <c r="I16" s="26"/>
      <c r="J16" s="26"/>
      <c r="K16" s="26"/>
      <c r="N16" s="115"/>
      <c r="O16" s="116"/>
      <c r="Q16" s="116"/>
      <c r="S16" s="116"/>
    </row>
    <row r="17" spans="1:19" ht="15" customHeight="1" x14ac:dyDescent="0.2">
      <c r="A17" s="117"/>
      <c r="B17" s="113"/>
      <c r="C17" s="118"/>
      <c r="G17" s="26"/>
      <c r="H17" s="26"/>
      <c r="I17" s="26"/>
      <c r="J17" s="26"/>
      <c r="K17" s="26"/>
      <c r="N17" s="115"/>
      <c r="O17" s="116"/>
      <c r="Q17" s="116"/>
      <c r="S17" s="116"/>
    </row>
    <row r="18" spans="1:19" s="80" customFormat="1" ht="15" customHeight="1" x14ac:dyDescent="0.2">
      <c r="A18" s="117" t="s">
        <v>88</v>
      </c>
      <c r="B18" s="113"/>
      <c r="C18" s="118"/>
      <c r="D18" s="118"/>
      <c r="F18" s="81"/>
      <c r="G18" s="82"/>
      <c r="H18" s="83"/>
      <c r="I18" s="84"/>
      <c r="J18" s="85"/>
      <c r="K18" s="86"/>
      <c r="L18" s="87"/>
      <c r="N18" s="87"/>
      <c r="P18" s="87"/>
    </row>
    <row r="19" spans="1:19" s="80" customFormat="1" ht="15" customHeight="1" x14ac:dyDescent="0.2">
      <c r="A19" s="179" t="s">
        <v>72</v>
      </c>
      <c r="B19" s="180"/>
      <c r="C19" s="120">
        <v>0</v>
      </c>
      <c r="F19" s="81"/>
      <c r="G19" s="82"/>
      <c r="H19" s="83"/>
      <c r="I19" s="84"/>
      <c r="J19" s="85"/>
      <c r="K19" s="86"/>
      <c r="L19" s="87"/>
      <c r="N19" s="87"/>
      <c r="P19" s="87"/>
    </row>
    <row r="20" spans="1:19" s="80" customFormat="1" ht="15" customHeight="1" x14ac:dyDescent="0.2">
      <c r="A20" s="121" t="s">
        <v>89</v>
      </c>
      <c r="B20" s="113"/>
      <c r="C20" s="120">
        <v>0</v>
      </c>
      <c r="F20" s="81"/>
      <c r="G20" s="82"/>
      <c r="H20" s="83"/>
      <c r="I20" s="84"/>
      <c r="J20" s="85"/>
      <c r="K20" s="86"/>
      <c r="L20" s="87"/>
      <c r="N20" s="87"/>
      <c r="P20" s="87"/>
    </row>
    <row r="21" spans="1:19" s="80" customFormat="1" ht="15" customHeight="1" x14ac:dyDescent="0.2">
      <c r="A21" s="119"/>
      <c r="B21" s="113"/>
      <c r="C21" s="122"/>
      <c r="F21" s="81"/>
      <c r="G21" s="82"/>
      <c r="H21" s="83"/>
      <c r="I21" s="84"/>
      <c r="J21" s="85"/>
      <c r="K21" s="86"/>
      <c r="L21" s="87"/>
      <c r="N21" s="87"/>
      <c r="P21" s="87"/>
    </row>
    <row r="22" spans="1:19" s="80" customFormat="1" ht="15" customHeight="1" x14ac:dyDescent="0.2">
      <c r="A22" s="123" t="s">
        <v>73</v>
      </c>
      <c r="B22" s="113"/>
      <c r="C22" s="120">
        <v>0</v>
      </c>
      <c r="F22" s="81"/>
      <c r="G22" s="82"/>
      <c r="H22" s="83"/>
      <c r="I22" s="84"/>
      <c r="J22" s="85"/>
      <c r="K22" s="86"/>
      <c r="L22" s="87"/>
      <c r="N22" s="87"/>
      <c r="P22" s="87"/>
    </row>
    <row r="23" spans="1:19" s="80" customFormat="1" ht="15" customHeight="1" x14ac:dyDescent="0.2">
      <c r="A23" s="121" t="s">
        <v>90</v>
      </c>
      <c r="B23" s="113"/>
      <c r="C23" s="120">
        <v>0</v>
      </c>
      <c r="F23" s="81"/>
      <c r="G23" s="82"/>
      <c r="H23" s="83"/>
      <c r="I23" s="84"/>
      <c r="J23" s="85"/>
      <c r="K23" s="86"/>
      <c r="L23" s="87"/>
      <c r="N23" s="87"/>
      <c r="P23" s="87"/>
    </row>
    <row r="24" spans="1:19" s="80" customFormat="1" ht="15" customHeight="1" x14ac:dyDescent="0.2">
      <c r="A24" s="119"/>
      <c r="B24" s="113"/>
      <c r="C24" s="122"/>
      <c r="F24" s="81"/>
      <c r="G24" s="82"/>
      <c r="H24" s="83"/>
      <c r="I24" s="84"/>
      <c r="J24" s="85"/>
      <c r="K24" s="86"/>
      <c r="L24" s="87"/>
      <c r="N24" s="87"/>
      <c r="P24" s="87"/>
    </row>
    <row r="25" spans="1:19" s="80" customFormat="1" ht="15" customHeight="1" x14ac:dyDescent="0.2">
      <c r="A25" s="123" t="s">
        <v>74</v>
      </c>
      <c r="B25" s="113"/>
      <c r="C25" s="120">
        <v>537920</v>
      </c>
      <c r="F25" s="81"/>
      <c r="G25" s="82"/>
      <c r="H25" s="83"/>
      <c r="I25" s="84"/>
      <c r="J25" s="85"/>
      <c r="K25" s="86"/>
      <c r="L25" s="87"/>
      <c r="N25" s="87"/>
      <c r="P25" s="87"/>
    </row>
    <row r="26" spans="1:19" s="80" customFormat="1" ht="15" customHeight="1" x14ac:dyDescent="0.2">
      <c r="A26" s="121" t="s">
        <v>91</v>
      </c>
      <c r="B26" s="113"/>
      <c r="C26" s="120">
        <v>0</v>
      </c>
      <c r="F26" s="81"/>
      <c r="G26" s="82"/>
      <c r="H26" s="83"/>
      <c r="I26" s="84"/>
      <c r="J26" s="85"/>
      <c r="K26" s="86"/>
      <c r="L26" s="87"/>
      <c r="N26" s="87"/>
      <c r="P26" s="87"/>
    </row>
    <row r="27" spans="1:19" s="80" customFormat="1" ht="15" customHeight="1" x14ac:dyDescent="0.2">
      <c r="A27" s="119"/>
      <c r="B27" s="113"/>
      <c r="C27" s="122"/>
      <c r="F27" s="81"/>
      <c r="G27" s="82"/>
      <c r="H27" s="83"/>
      <c r="I27" s="84"/>
      <c r="J27" s="85"/>
      <c r="K27" s="86"/>
      <c r="L27" s="87"/>
      <c r="N27" s="87"/>
      <c r="P27" s="87"/>
    </row>
    <row r="28" spans="1:19" s="80" customFormat="1" ht="15" customHeight="1" x14ac:dyDescent="0.2">
      <c r="A28" s="123" t="s">
        <v>75</v>
      </c>
      <c r="B28" s="113"/>
      <c r="C28" s="120">
        <v>139100</v>
      </c>
      <c r="F28" s="81"/>
      <c r="G28" s="82"/>
      <c r="H28" s="83"/>
      <c r="I28" s="84"/>
      <c r="J28" s="85"/>
      <c r="K28" s="86"/>
      <c r="L28" s="87"/>
      <c r="N28" s="87"/>
      <c r="P28" s="87"/>
    </row>
    <row r="29" spans="1:19" s="80" customFormat="1" ht="15" customHeight="1" x14ac:dyDescent="0.2">
      <c r="A29" s="121" t="s">
        <v>92</v>
      </c>
      <c r="B29" s="113"/>
      <c r="C29" s="120">
        <v>0</v>
      </c>
      <c r="F29" s="81"/>
      <c r="G29" s="82"/>
      <c r="H29" s="83"/>
      <c r="I29" s="84"/>
      <c r="J29" s="85"/>
      <c r="K29" s="86"/>
      <c r="L29" s="87"/>
      <c r="N29" s="87"/>
      <c r="P29" s="87"/>
    </row>
    <row r="30" spans="1:19" s="80" customFormat="1" ht="15" customHeight="1" x14ac:dyDescent="0.2">
      <c r="A30" s="119"/>
      <c r="B30" s="113"/>
      <c r="C30" s="122"/>
      <c r="F30" s="81"/>
      <c r="G30" s="82"/>
      <c r="H30" s="83"/>
      <c r="I30" s="84"/>
      <c r="J30" s="85"/>
      <c r="K30" s="86"/>
      <c r="L30" s="87"/>
      <c r="N30" s="87"/>
      <c r="P30" s="87"/>
    </row>
    <row r="31" spans="1:19" s="80" customFormat="1" ht="15" customHeight="1" x14ac:dyDescent="0.2">
      <c r="A31" s="123" t="s">
        <v>76</v>
      </c>
      <c r="B31" s="113"/>
      <c r="C31" s="114">
        <v>0</v>
      </c>
      <c r="F31" s="81"/>
      <c r="G31" s="82"/>
      <c r="H31" s="83"/>
      <c r="I31" s="84"/>
      <c r="J31" s="85"/>
      <c r="K31" s="86"/>
      <c r="L31" s="87"/>
      <c r="N31" s="87"/>
      <c r="P31" s="87"/>
    </row>
    <row r="32" spans="1:19" s="80" customFormat="1" ht="15" customHeight="1" x14ac:dyDescent="0.2">
      <c r="A32" s="121" t="s">
        <v>93</v>
      </c>
      <c r="B32" s="113"/>
      <c r="C32" s="114">
        <v>0</v>
      </c>
      <c r="F32" s="81"/>
      <c r="G32" s="82"/>
      <c r="H32" s="83"/>
      <c r="I32" s="84"/>
      <c r="J32" s="85"/>
      <c r="K32" s="86"/>
      <c r="L32" s="87"/>
      <c r="N32" s="87"/>
      <c r="P32" s="87"/>
    </row>
    <row r="33" spans="1:16" s="80" customFormat="1" ht="15" customHeight="1" x14ac:dyDescent="0.2">
      <c r="A33" s="123"/>
      <c r="B33" s="113"/>
      <c r="C33" s="122"/>
      <c r="F33" s="81"/>
      <c r="G33" s="82"/>
      <c r="H33" s="83"/>
      <c r="I33" s="84"/>
      <c r="J33" s="85"/>
      <c r="K33" s="86"/>
      <c r="L33" s="87"/>
      <c r="N33" s="87"/>
      <c r="P33" s="87"/>
    </row>
    <row r="34" spans="1:16" s="80" customFormat="1" ht="15" customHeight="1" x14ac:dyDescent="0.2">
      <c r="A34" s="123" t="s">
        <v>77</v>
      </c>
      <c r="B34" s="113"/>
      <c r="C34" s="120">
        <v>0</v>
      </c>
      <c r="F34" s="81"/>
      <c r="G34" s="82"/>
      <c r="H34" s="83"/>
      <c r="I34" s="84"/>
      <c r="J34" s="85"/>
      <c r="K34" s="86"/>
      <c r="L34" s="87"/>
      <c r="N34" s="87"/>
      <c r="P34" s="87"/>
    </row>
    <row r="35" spans="1:16" s="80" customFormat="1" ht="15" customHeight="1" x14ac:dyDescent="0.2">
      <c r="A35" s="121" t="s">
        <v>94</v>
      </c>
      <c r="B35" s="113"/>
      <c r="C35" s="114">
        <v>0</v>
      </c>
      <c r="F35" s="81"/>
      <c r="G35" s="82"/>
      <c r="H35" s="83"/>
      <c r="I35" s="84"/>
      <c r="J35" s="85"/>
      <c r="K35" s="86"/>
      <c r="L35" s="87"/>
      <c r="N35" s="87"/>
      <c r="P35" s="87"/>
    </row>
    <row r="36" spans="1:16" s="80" customFormat="1" ht="15" customHeight="1" x14ac:dyDescent="0.2">
      <c r="A36" s="123"/>
      <c r="B36" s="113"/>
      <c r="C36" s="122"/>
      <c r="F36" s="81"/>
      <c r="G36" s="82"/>
      <c r="H36" s="83"/>
      <c r="I36" s="84"/>
      <c r="J36" s="85"/>
      <c r="K36" s="86"/>
      <c r="L36" s="87"/>
      <c r="N36" s="87"/>
      <c r="P36" s="87"/>
    </row>
    <row r="37" spans="1:16" s="80" customFormat="1" ht="15" customHeight="1" x14ac:dyDescent="0.2">
      <c r="A37" s="123" t="s">
        <v>78</v>
      </c>
      <c r="B37" s="113"/>
      <c r="C37" s="120">
        <v>0</v>
      </c>
      <c r="F37" s="81"/>
      <c r="G37" s="82"/>
      <c r="H37" s="83"/>
      <c r="I37" s="84"/>
      <c r="J37" s="85"/>
      <c r="K37" s="86"/>
      <c r="L37" s="87"/>
      <c r="N37" s="87"/>
      <c r="P37" s="87"/>
    </row>
    <row r="38" spans="1:16" s="80" customFormat="1" ht="15" customHeight="1" x14ac:dyDescent="0.2">
      <c r="A38" s="121" t="s">
        <v>95</v>
      </c>
      <c r="B38" s="113"/>
      <c r="C38" s="120">
        <v>0</v>
      </c>
      <c r="F38" s="81"/>
      <c r="G38" s="82"/>
      <c r="H38" s="83"/>
      <c r="I38" s="84"/>
      <c r="J38" s="85"/>
      <c r="K38" s="86"/>
      <c r="L38" s="87"/>
      <c r="N38" s="87"/>
      <c r="P38" s="87"/>
    </row>
    <row r="39" spans="1:16" s="80" customFormat="1" ht="15" customHeight="1" x14ac:dyDescent="0.2">
      <c r="A39" s="123"/>
      <c r="B39" s="113"/>
      <c r="C39" s="118"/>
      <c r="F39" s="81"/>
      <c r="G39" s="82"/>
      <c r="H39" s="83"/>
      <c r="I39" s="84"/>
      <c r="J39" s="85"/>
      <c r="K39" s="86"/>
      <c r="L39" s="87"/>
      <c r="N39" s="87"/>
      <c r="P39" s="87"/>
    </row>
    <row r="40" spans="1:16" s="80" customFormat="1" ht="15" customHeight="1" x14ac:dyDescent="0.2">
      <c r="A40" s="123" t="s">
        <v>79</v>
      </c>
      <c r="B40" s="113"/>
      <c r="C40" s="120">
        <v>166920</v>
      </c>
      <c r="F40" s="81"/>
      <c r="G40" s="82"/>
      <c r="H40" s="83"/>
      <c r="I40" s="84"/>
      <c r="J40" s="85"/>
      <c r="K40" s="86"/>
      <c r="L40" s="87"/>
      <c r="N40" s="87"/>
      <c r="P40" s="87"/>
    </row>
    <row r="41" spans="1:16" s="80" customFormat="1" ht="15" customHeight="1" x14ac:dyDescent="0.2">
      <c r="A41" s="121" t="s">
        <v>96</v>
      </c>
      <c r="B41" s="113"/>
      <c r="C41" s="120">
        <v>0</v>
      </c>
      <c r="F41" s="81"/>
      <c r="G41" s="82"/>
      <c r="H41" s="124"/>
      <c r="I41" s="125"/>
      <c r="J41" s="126"/>
      <c r="K41" s="86"/>
      <c r="L41" s="87"/>
      <c r="N41" s="87"/>
      <c r="P41" s="87"/>
    </row>
    <row r="42" spans="1:16" s="80" customFormat="1" ht="15" customHeight="1" x14ac:dyDescent="0.2">
      <c r="A42" s="123"/>
      <c r="B42" s="113"/>
      <c r="C42" s="118"/>
      <c r="F42" s="81"/>
      <c r="G42" s="82"/>
      <c r="H42" s="124"/>
      <c r="I42" s="125"/>
      <c r="J42" s="126"/>
      <c r="K42" s="86"/>
      <c r="L42" s="87"/>
      <c r="N42" s="87"/>
      <c r="P42" s="87"/>
    </row>
    <row r="43" spans="1:16" s="80" customFormat="1" ht="15" customHeight="1" x14ac:dyDescent="0.2">
      <c r="A43" s="117" t="s">
        <v>117</v>
      </c>
      <c r="B43" s="113"/>
      <c r="C43" s="120">
        <v>53000</v>
      </c>
      <c r="F43" s="81"/>
      <c r="G43" s="82"/>
      <c r="H43" s="124"/>
      <c r="I43" s="125"/>
      <c r="J43" s="126"/>
      <c r="K43" s="86"/>
      <c r="L43" s="87"/>
      <c r="N43" s="87"/>
      <c r="P43" s="87"/>
    </row>
    <row r="44" spans="1:16" s="80" customFormat="1" ht="15" customHeight="1" x14ac:dyDescent="0.2">
      <c r="A44" s="117" t="s">
        <v>99</v>
      </c>
      <c r="B44" s="113"/>
      <c r="C44" s="114">
        <v>0</v>
      </c>
      <c r="F44" s="81"/>
      <c r="G44" s="82"/>
      <c r="H44" s="124"/>
      <c r="I44" s="125"/>
      <c r="J44" s="126"/>
      <c r="K44" s="86"/>
      <c r="L44" s="87"/>
      <c r="N44" s="87"/>
      <c r="P44" s="87"/>
    </row>
    <row r="45" spans="1:16" s="80" customFormat="1" ht="15" customHeight="1" x14ac:dyDescent="0.2">
      <c r="A45" s="117"/>
      <c r="B45" s="113"/>
      <c r="C45" s="130"/>
      <c r="F45" s="81"/>
      <c r="G45" s="82"/>
      <c r="H45" s="124"/>
      <c r="I45" s="125"/>
      <c r="J45" s="126"/>
      <c r="K45" s="86"/>
      <c r="L45" s="87"/>
      <c r="N45" s="87"/>
      <c r="P45" s="87"/>
    </row>
    <row r="46" spans="1:16" s="80" customFormat="1" ht="15" customHeight="1" x14ac:dyDescent="0.2">
      <c r="A46" s="117" t="s">
        <v>98</v>
      </c>
      <c r="B46" s="113"/>
      <c r="C46" s="120">
        <v>0</v>
      </c>
      <c r="F46" s="81"/>
      <c r="G46" s="82"/>
      <c r="H46" s="124"/>
      <c r="I46" s="125"/>
      <c r="J46" s="126"/>
      <c r="K46" s="86"/>
      <c r="L46" s="87"/>
      <c r="N46" s="87"/>
      <c r="P46" s="87"/>
    </row>
    <row r="47" spans="1:16" s="80" customFormat="1" ht="15" customHeight="1" x14ac:dyDescent="0.2">
      <c r="A47" s="117" t="s">
        <v>99</v>
      </c>
      <c r="B47" s="113"/>
      <c r="C47" s="114">
        <v>0</v>
      </c>
      <c r="F47" s="81"/>
      <c r="G47" s="82"/>
      <c r="H47" s="124"/>
      <c r="I47" s="125"/>
      <c r="J47" s="126"/>
      <c r="K47" s="86"/>
      <c r="L47" s="87"/>
      <c r="N47" s="87"/>
      <c r="P47" s="87"/>
    </row>
    <row r="48" spans="1:16" s="80" customFormat="1" ht="15" customHeight="1" x14ac:dyDescent="0.2">
      <c r="A48" s="117"/>
      <c r="B48" s="88"/>
      <c r="C48" s="79"/>
      <c r="F48" s="81"/>
      <c r="G48" s="82"/>
      <c r="H48" s="124"/>
      <c r="I48" s="125"/>
      <c r="J48" s="126"/>
      <c r="K48" s="86"/>
      <c r="L48" s="87"/>
      <c r="N48" s="87"/>
      <c r="P48" s="87"/>
    </row>
    <row r="49" spans="1:16" s="80" customFormat="1" ht="17.25" customHeight="1" thickBot="1" x14ac:dyDescent="0.25">
      <c r="A49" s="131"/>
      <c r="B49" s="89"/>
      <c r="C49" s="90"/>
      <c r="F49" s="81"/>
      <c r="G49" s="82"/>
      <c r="H49" s="124"/>
      <c r="I49" s="125"/>
      <c r="J49" s="126"/>
      <c r="K49" s="86"/>
      <c r="L49" s="87"/>
      <c r="N49" s="87"/>
      <c r="P49" s="87"/>
    </row>
    <row r="50" spans="1:16" ht="15" customHeight="1" thickBot="1" x14ac:dyDescent="0.25">
      <c r="A50" s="91"/>
      <c r="B50" s="92"/>
      <c r="C50" s="93"/>
    </row>
    <row r="51" spans="1:16" ht="15" customHeight="1" thickBot="1" x14ac:dyDescent="0.25">
      <c r="A51" s="94" t="s">
        <v>1</v>
      </c>
      <c r="B51" s="95" t="s">
        <v>2</v>
      </c>
      <c r="C51" s="132">
        <f>SUM(C13:C45)</f>
        <v>896940</v>
      </c>
    </row>
    <row r="52" spans="1:16" ht="15.75" thickBot="1" x14ac:dyDescent="0.25">
      <c r="A52" s="96"/>
      <c r="B52" s="97"/>
      <c r="C52" s="98"/>
    </row>
    <row r="53" spans="1:16" ht="16.5" thickBot="1" x14ac:dyDescent="0.25">
      <c r="A53" s="99" t="s">
        <v>3</v>
      </c>
      <c r="B53" s="100">
        <v>0.19</v>
      </c>
      <c r="C53" s="101">
        <f>C51*B53</f>
        <v>170418.6</v>
      </c>
    </row>
    <row r="54" spans="1:16" ht="15.75" thickBot="1" x14ac:dyDescent="0.25">
      <c r="A54" s="96"/>
      <c r="B54" s="97"/>
      <c r="C54" s="98"/>
    </row>
    <row r="55" spans="1:16" ht="16.5" thickBot="1" x14ac:dyDescent="0.25">
      <c r="A55" s="99" t="s">
        <v>1</v>
      </c>
      <c r="B55" s="95" t="s">
        <v>4</v>
      </c>
      <c r="C55" s="108">
        <f>C51+C53</f>
        <v>1067358.6000000001</v>
      </c>
    </row>
    <row r="56" spans="1:16" s="24" customFormat="1" ht="15.75" x14ac:dyDescent="0.2">
      <c r="A56" s="99"/>
      <c r="B56" s="99"/>
      <c r="C56" s="102"/>
    </row>
    <row r="57" spans="1:16" ht="15" customHeight="1" x14ac:dyDescent="0.25">
      <c r="A57" s="65" t="s">
        <v>54</v>
      </c>
      <c r="B57" s="66"/>
      <c r="C57" s="66"/>
    </row>
    <row r="58" spans="1:16" ht="350.25" customHeight="1" x14ac:dyDescent="0.2">
      <c r="A58" s="182" t="s">
        <v>80</v>
      </c>
      <c r="B58" s="182"/>
      <c r="C58" s="182"/>
    </row>
    <row r="202" spans="1:1" x14ac:dyDescent="0.2">
      <c r="A202" t="s">
        <v>53</v>
      </c>
    </row>
    <row r="203" spans="1:1" x14ac:dyDescent="0.2">
      <c r="A203" t="s">
        <v>67</v>
      </c>
    </row>
  </sheetData>
  <mergeCells count="5">
    <mergeCell ref="B6:C6"/>
    <mergeCell ref="A10:B10"/>
    <mergeCell ref="A19:B19"/>
    <mergeCell ref="A7:B7"/>
    <mergeCell ref="A58:C58"/>
  </mergeCells>
  <dataValidations disablePrompts="1" count="1">
    <dataValidation type="list" allowBlank="1" showInputMessage="1" showErrorMessage="1" sqref="B6:C6" xr:uid="{00000000-0002-0000-0000-000000000000}">
      <formula1>$A$202:$A$203</formula1>
    </dataValidation>
  </dataValidations>
  <pageMargins left="0.70866141732283472" right="0.38" top="0.78740157480314965" bottom="0.37" header="0.31496062992125984" footer="0.31496062992125984"/>
  <pageSetup paperSize="9" scale="5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499984740745262"/>
    <pageSetUpPr fitToPage="1"/>
  </sheetPr>
  <dimension ref="A1:W40"/>
  <sheetViews>
    <sheetView view="pageBreakPreview" zoomScale="115" zoomScaleNormal="100" zoomScaleSheetLayoutView="115" workbookViewId="0">
      <selection activeCell="B20" sqref="B20"/>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8</v>
      </c>
      <c r="B2" s="186"/>
      <c r="C2" s="190">
        <f>SUM('Anrechenbare Kosten'!C40+'Anrechenbare Kosten'!C41)</f>
        <v>166920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0</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0</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0</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0</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0</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0</v>
      </c>
      <c r="K11" s="26"/>
      <c r="L11" s="26"/>
      <c r="M11" s="26"/>
      <c r="N11" s="26"/>
      <c r="Q11" s="26"/>
      <c r="R11" s="26"/>
      <c r="S11" s="26"/>
      <c r="T11" s="26"/>
      <c r="U11" s="26"/>
      <c r="V11" s="26"/>
      <c r="W11" s="26"/>
    </row>
    <row r="12" spans="1:23" ht="18" customHeight="1" x14ac:dyDescent="0.2">
      <c r="A12" s="21" t="s">
        <v>18</v>
      </c>
      <c r="B12" s="109">
        <v>6.7500000000000004E-2</v>
      </c>
      <c r="C12" s="32" t="s">
        <v>10</v>
      </c>
      <c r="D12" s="107">
        <v>0</v>
      </c>
      <c r="E12" s="39">
        <f>(B12*D4)+(B12*D4*D12)</f>
        <v>0</v>
      </c>
      <c r="K12" s="26"/>
      <c r="L12" s="26"/>
      <c r="M12" s="26"/>
      <c r="N12" s="26"/>
      <c r="O12" s="26"/>
      <c r="P12" s="26"/>
      <c r="Q12" s="26"/>
      <c r="R12" s="26"/>
      <c r="S12" s="26"/>
      <c r="T12" s="26"/>
      <c r="U12" s="26"/>
      <c r="V12" s="26"/>
      <c r="W12" s="26"/>
    </row>
    <row r="13" spans="1:23" ht="18" customHeight="1" x14ac:dyDescent="0.2">
      <c r="A13" s="16" t="s">
        <v>19</v>
      </c>
      <c r="B13" s="110">
        <v>4.7500000000000001E-2</v>
      </c>
      <c r="C13" s="33" t="s">
        <v>27</v>
      </c>
      <c r="D13" s="107">
        <v>0</v>
      </c>
      <c r="E13" s="39">
        <f>(B13*D4)+(B13*D4*D13)</f>
        <v>0</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0</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0</v>
      </c>
      <c r="K15" s="26"/>
      <c r="L15" s="26"/>
      <c r="M15" s="26"/>
      <c r="N15" s="26"/>
      <c r="O15" s="26"/>
      <c r="P15" s="26"/>
      <c r="Q15" s="26"/>
      <c r="R15" s="26"/>
      <c r="S15" s="26"/>
      <c r="T15" s="26"/>
      <c r="U15" s="26"/>
      <c r="V15" s="26"/>
      <c r="W15" s="26"/>
    </row>
    <row r="16" spans="1:23" ht="19.5" customHeight="1" x14ac:dyDescent="0.2">
      <c r="A16" s="5" t="s">
        <v>22</v>
      </c>
      <c r="B16" s="62">
        <f>SUM(B7:B15)</f>
        <v>0.995</v>
      </c>
      <c r="C16" s="29" t="s">
        <v>12</v>
      </c>
      <c r="D16" s="29"/>
      <c r="E16" s="42">
        <f>SUM(E7:E15)</f>
        <v>0</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0</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0</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0</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6DD633A6-55EA-4573-9724-6065D63DD5A9}">
      <formula1>$H$8:$H$10</formula1>
    </dataValidation>
  </dataValidations>
  <pageMargins left="0.7" right="0.7" top="0.78740157499999996" bottom="0.66666666666666663"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2E780-C3F3-4748-9536-B53679CA1E7E}">
  <dimension ref="A1:J55"/>
  <sheetViews>
    <sheetView zoomScale="98" zoomScaleNormal="98" workbookViewId="0">
      <selection activeCell="B13" sqref="B13"/>
    </sheetView>
  </sheetViews>
  <sheetFormatPr baseColWidth="10" defaultRowHeight="12.75" x14ac:dyDescent="0.2"/>
  <cols>
    <col min="1" max="1" width="19.7109375" customWidth="1"/>
    <col min="2" max="2" width="19.28515625" style="3" customWidth="1"/>
    <col min="3" max="3" width="29.42578125" customWidth="1"/>
    <col min="4" max="6" width="20.42578125" customWidth="1"/>
    <col min="7" max="7" width="20.42578125" style="174" customWidth="1"/>
    <col min="8" max="8" width="20.42578125" customWidth="1"/>
  </cols>
  <sheetData>
    <row r="1" spans="1:10" ht="36" customHeight="1" x14ac:dyDescent="0.25">
      <c r="A1" s="195" t="s">
        <v>62</v>
      </c>
      <c r="B1" s="196"/>
      <c r="C1" s="196"/>
      <c r="D1" s="197"/>
      <c r="E1" s="151"/>
      <c r="F1" s="152" t="s">
        <v>119</v>
      </c>
      <c r="G1" s="153"/>
      <c r="H1" s="154"/>
    </row>
    <row r="2" spans="1:10" ht="20.100000000000001" customHeight="1" x14ac:dyDescent="0.2">
      <c r="A2" s="198" t="s">
        <v>120</v>
      </c>
      <c r="B2" s="199"/>
      <c r="C2" s="199"/>
      <c r="D2" s="200"/>
      <c r="E2" s="155" t="s">
        <v>121</v>
      </c>
      <c r="F2" s="156" t="s">
        <v>122</v>
      </c>
      <c r="G2" s="157" t="s">
        <v>123</v>
      </c>
      <c r="H2" s="158" t="s">
        <v>9</v>
      </c>
    </row>
    <row r="3" spans="1:10" ht="20.100000000000001" customHeight="1" x14ac:dyDescent="0.2">
      <c r="A3" s="201" t="s">
        <v>56</v>
      </c>
      <c r="B3" s="202"/>
      <c r="C3" s="202"/>
      <c r="D3" s="202"/>
      <c r="E3" s="202"/>
      <c r="F3" s="202"/>
      <c r="G3" s="202"/>
      <c r="H3" s="203"/>
    </row>
    <row r="4" spans="1:10" ht="31.5" customHeight="1" x14ac:dyDescent="0.2">
      <c r="A4" s="204" t="s">
        <v>85</v>
      </c>
      <c r="B4" s="205"/>
      <c r="C4" s="206"/>
      <c r="D4" s="159" t="s">
        <v>124</v>
      </c>
      <c r="E4" s="160">
        <v>1</v>
      </c>
      <c r="F4" s="161"/>
      <c r="G4" s="162"/>
      <c r="H4" s="75"/>
      <c r="J4" s="163"/>
    </row>
    <row r="5" spans="1:10" ht="18" customHeight="1" x14ac:dyDescent="0.2">
      <c r="A5" s="201" t="s">
        <v>114</v>
      </c>
      <c r="B5" s="211"/>
      <c r="C5" s="211"/>
      <c r="D5" s="211"/>
      <c r="E5" s="211"/>
      <c r="F5" s="211"/>
      <c r="G5" s="211"/>
      <c r="H5" s="212"/>
    </row>
    <row r="6" spans="1:10" ht="61.5" customHeight="1" x14ac:dyDescent="0.2">
      <c r="A6" s="207" t="s">
        <v>86</v>
      </c>
      <c r="B6" s="208"/>
      <c r="C6" s="209"/>
      <c r="D6" s="159" t="s">
        <v>124</v>
      </c>
      <c r="E6" s="160">
        <v>1</v>
      </c>
      <c r="F6" s="161"/>
      <c r="G6" s="162"/>
      <c r="H6" s="75"/>
      <c r="J6" s="164"/>
    </row>
    <row r="7" spans="1:10" ht="18" customHeight="1" x14ac:dyDescent="0.2">
      <c r="A7" s="201" t="s">
        <v>57</v>
      </c>
      <c r="B7" s="211"/>
      <c r="C7" s="211"/>
      <c r="D7" s="211"/>
      <c r="E7" s="211"/>
      <c r="F7" s="211"/>
      <c r="G7" s="211"/>
      <c r="H7" s="212"/>
    </row>
    <row r="8" spans="1:10" ht="84.75" customHeight="1" x14ac:dyDescent="0.2">
      <c r="A8" s="207" t="s">
        <v>125</v>
      </c>
      <c r="B8" s="208"/>
      <c r="C8" s="209"/>
      <c r="D8" s="159" t="s">
        <v>124</v>
      </c>
      <c r="E8" s="160">
        <v>1</v>
      </c>
      <c r="F8" s="161"/>
      <c r="G8" s="162"/>
      <c r="H8" s="75"/>
    </row>
    <row r="9" spans="1:10" ht="31.5" customHeight="1" x14ac:dyDescent="0.2">
      <c r="A9" s="210" t="s">
        <v>58</v>
      </c>
      <c r="B9" s="211"/>
      <c r="C9" s="211"/>
      <c r="D9" s="211"/>
      <c r="E9" s="211"/>
      <c r="F9" s="211"/>
      <c r="G9" s="211"/>
      <c r="H9" s="212"/>
    </row>
    <row r="10" spans="1:10" ht="18" customHeight="1" x14ac:dyDescent="0.2">
      <c r="A10" s="207" t="s">
        <v>126</v>
      </c>
      <c r="B10" s="208"/>
      <c r="C10" s="209"/>
      <c r="D10" s="159" t="s">
        <v>124</v>
      </c>
      <c r="E10" s="160">
        <v>1</v>
      </c>
      <c r="F10" s="161"/>
      <c r="G10" s="162"/>
      <c r="H10" s="75"/>
    </row>
    <row r="11" spans="1:10" ht="31.5" customHeight="1" x14ac:dyDescent="0.2">
      <c r="D11" s="165"/>
      <c r="E11" s="165"/>
      <c r="F11" s="165"/>
      <c r="G11" s="166"/>
      <c r="H11" s="165"/>
    </row>
    <row r="12" spans="1:10" ht="22.5" customHeight="1" x14ac:dyDescent="0.2">
      <c r="A12" s="72"/>
      <c r="B12" s="73"/>
      <c r="C12" s="29" t="s">
        <v>12</v>
      </c>
      <c r="D12" s="42"/>
      <c r="E12" s="42"/>
      <c r="F12" s="42"/>
      <c r="G12" s="42"/>
      <c r="H12" s="42">
        <f>SUM(H4:H10)</f>
        <v>0</v>
      </c>
    </row>
    <row r="13" spans="1:10" ht="36" customHeight="1" x14ac:dyDescent="0.2">
      <c r="A13" s="167"/>
      <c r="B13" s="167"/>
      <c r="C13" s="168"/>
      <c r="D13" s="169"/>
      <c r="E13" s="169"/>
      <c r="F13" s="169"/>
      <c r="G13" s="170"/>
      <c r="H13" s="169"/>
    </row>
    <row r="14" spans="1:10" ht="20.100000000000001" customHeight="1" x14ac:dyDescent="0.2">
      <c r="A14" s="171" t="s">
        <v>30</v>
      </c>
      <c r="B14" s="74"/>
      <c r="C14" s="150" t="s">
        <v>31</v>
      </c>
      <c r="D14" s="172"/>
      <c r="E14" s="172"/>
      <c r="F14" s="172"/>
      <c r="G14" s="157"/>
      <c r="H14" s="172">
        <f>ROUND(H12*B14,2)</f>
        <v>0</v>
      </c>
    </row>
    <row r="15" spans="1:10" ht="20.100000000000001" customHeight="1" x14ac:dyDescent="0.2">
      <c r="D15" s="165"/>
      <c r="E15" s="165"/>
      <c r="F15" s="165"/>
      <c r="G15" s="166"/>
      <c r="H15" s="165"/>
    </row>
    <row r="16" spans="1:10" ht="32.25" customHeight="1" thickBot="1" x14ac:dyDescent="0.25">
      <c r="A16" s="167"/>
      <c r="B16" s="38"/>
      <c r="C16" s="38" t="s">
        <v>43</v>
      </c>
      <c r="D16" s="43"/>
      <c r="E16" s="43"/>
      <c r="F16" s="43"/>
      <c r="G16" s="173"/>
      <c r="H16" s="43">
        <f>H12+H14</f>
        <v>0</v>
      </c>
    </row>
    <row r="17" spans="2:10" ht="8.25" customHeight="1" x14ac:dyDescent="0.2">
      <c r="B17" s="19"/>
    </row>
    <row r="18" spans="2:10" ht="19.5" customHeight="1" x14ac:dyDescent="0.2"/>
    <row r="19" spans="2:10" ht="6.75" customHeight="1" x14ac:dyDescent="0.2">
      <c r="C19" s="19"/>
      <c r="D19" s="19"/>
      <c r="E19" s="19"/>
      <c r="F19" s="19"/>
      <c r="G19" s="175"/>
      <c r="H19" s="19"/>
    </row>
    <row r="20" spans="2:10" ht="26.25" customHeight="1" x14ac:dyDescent="0.2">
      <c r="J20" s="163"/>
    </row>
    <row r="21" spans="2:10" ht="6" customHeight="1" x14ac:dyDescent="0.2"/>
    <row r="22" spans="2:10" ht="20.85" customHeight="1" x14ac:dyDescent="0.2">
      <c r="B22"/>
    </row>
    <row r="23" spans="2:10" ht="23.25" customHeight="1" x14ac:dyDescent="0.2">
      <c r="B23"/>
    </row>
    <row r="24" spans="2:10" ht="23.25" customHeight="1" x14ac:dyDescent="0.2">
      <c r="B24"/>
    </row>
    <row r="25" spans="2:10" ht="23.25" customHeight="1" x14ac:dyDescent="0.2">
      <c r="B25"/>
    </row>
    <row r="26" spans="2:10" x14ac:dyDescent="0.2">
      <c r="B26"/>
    </row>
    <row r="27" spans="2:10" x14ac:dyDescent="0.2">
      <c r="B27"/>
    </row>
    <row r="28" spans="2:10" x14ac:dyDescent="0.2">
      <c r="B28"/>
    </row>
    <row r="29" spans="2:10" x14ac:dyDescent="0.2">
      <c r="B29"/>
    </row>
    <row r="30" spans="2:10" x14ac:dyDescent="0.2">
      <c r="B30"/>
    </row>
    <row r="31" spans="2:10" x14ac:dyDescent="0.2">
      <c r="B31"/>
    </row>
    <row r="32" spans="2:10" x14ac:dyDescent="0.2">
      <c r="B32"/>
    </row>
    <row r="54" spans="1:1" x14ac:dyDescent="0.2">
      <c r="A54" t="s">
        <v>124</v>
      </c>
    </row>
    <row r="55" spans="1:1" x14ac:dyDescent="0.2">
      <c r="A55" t="s">
        <v>127</v>
      </c>
    </row>
  </sheetData>
  <mergeCells count="10">
    <mergeCell ref="A9:H9"/>
    <mergeCell ref="A10:C10"/>
    <mergeCell ref="A5:H5"/>
    <mergeCell ref="A6:C6"/>
    <mergeCell ref="A7:H7"/>
    <mergeCell ref="A1:D1"/>
    <mergeCell ref="A2:D2"/>
    <mergeCell ref="A3:H3"/>
    <mergeCell ref="A4:C4"/>
    <mergeCell ref="A8:C8"/>
  </mergeCells>
  <conditionalFormatting sqref="E4 E6 E8 E10">
    <cfRule type="expression" dxfId="2" priority="6">
      <formula>$D4="pauschal"</formula>
    </cfRule>
  </conditionalFormatting>
  <conditionalFormatting sqref="F4 F6 F8 F10">
    <cfRule type="expression" dxfId="1" priority="5">
      <formula>$D4="pauschal"</formula>
    </cfRule>
  </conditionalFormatting>
  <conditionalFormatting sqref="G4 G6 G8 G10">
    <cfRule type="expression" dxfId="0" priority="4">
      <formula>$D4="pauschal"</formula>
    </cfRule>
  </conditionalFormatting>
  <dataValidations count="1">
    <dataValidation type="list" allowBlank="1" showInputMessage="1" showErrorMessage="1" sqref="D10 D4 D6 D8" xr:uid="{B9313681-E425-4E5A-AA74-6DE92066229E}">
      <formula1>$A$54:$A$55</formula1>
    </dataValidation>
  </dataValidations>
  <pageMargins left="0.51181102362204722" right="0.11811023622047245" top="0.78740157480314965" bottom="0.6692913385826772"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8B211-B01A-4614-818D-E9C086B5FCA7}">
  <dimension ref="A1:D21"/>
  <sheetViews>
    <sheetView zoomScale="85" zoomScaleNormal="85" workbookViewId="0">
      <selection activeCell="B9" sqref="B9"/>
    </sheetView>
  </sheetViews>
  <sheetFormatPr baseColWidth="10" defaultRowHeight="12.75" x14ac:dyDescent="0.2"/>
  <cols>
    <col min="1" max="1" width="48" customWidth="1"/>
    <col min="2" max="2" width="24.140625" customWidth="1"/>
    <col min="3" max="3" width="26.28515625" customWidth="1"/>
    <col min="4" max="4" width="25.5703125" customWidth="1"/>
    <col min="5" max="5" width="17.42578125" customWidth="1"/>
    <col min="6" max="6" width="26.7109375" customWidth="1"/>
    <col min="7" max="7" width="18.85546875" customWidth="1"/>
  </cols>
  <sheetData>
    <row r="1" spans="1:4" ht="22.5" customHeight="1" thickBot="1" x14ac:dyDescent="0.25">
      <c r="A1" s="149" t="s">
        <v>112</v>
      </c>
    </row>
    <row r="2" spans="1:4" ht="22.5" customHeight="1" thickBot="1" x14ac:dyDescent="0.25">
      <c r="A2" s="148"/>
      <c r="C2" s="3"/>
      <c r="D2" s="3"/>
    </row>
    <row r="3" spans="1:4" ht="13.5" thickBot="1" x14ac:dyDescent="0.25">
      <c r="A3" s="147"/>
      <c r="B3" s="146"/>
      <c r="C3" s="145"/>
      <c r="D3" s="144"/>
    </row>
    <row r="4" spans="1:4" ht="27.75" customHeight="1" x14ac:dyDescent="0.2">
      <c r="A4" s="143" t="s">
        <v>25</v>
      </c>
      <c r="B4" s="142" t="s">
        <v>26</v>
      </c>
      <c r="C4" s="141" t="s">
        <v>28</v>
      </c>
      <c r="D4" s="140" t="s">
        <v>9</v>
      </c>
    </row>
    <row r="5" spans="1:4" x14ac:dyDescent="0.2">
      <c r="A5" s="139" t="s">
        <v>63</v>
      </c>
      <c r="B5" s="138">
        <v>1</v>
      </c>
      <c r="C5" s="76">
        <v>0</v>
      </c>
      <c r="D5" s="134">
        <f t="shared" ref="D5:D10" si="0">ROUND(C5*B5,2)</f>
        <v>0</v>
      </c>
    </row>
    <row r="6" spans="1:4" x14ac:dyDescent="0.2">
      <c r="A6" s="137" t="s">
        <v>111</v>
      </c>
      <c r="B6" s="138">
        <v>1</v>
      </c>
      <c r="C6" s="77">
        <v>0</v>
      </c>
      <c r="D6" s="134">
        <f t="shared" si="0"/>
        <v>0</v>
      </c>
    </row>
    <row r="7" spans="1:4" x14ac:dyDescent="0.2">
      <c r="A7" s="137" t="s">
        <v>110</v>
      </c>
      <c r="B7" s="135">
        <v>1</v>
      </c>
      <c r="C7" s="77">
        <v>0</v>
      </c>
      <c r="D7" s="134">
        <f t="shared" si="0"/>
        <v>0</v>
      </c>
    </row>
    <row r="8" spans="1:4" x14ac:dyDescent="0.2">
      <c r="A8" s="137" t="s">
        <v>64</v>
      </c>
      <c r="B8" s="135">
        <v>1</v>
      </c>
      <c r="C8" s="77">
        <v>0</v>
      </c>
      <c r="D8" s="134">
        <f t="shared" si="0"/>
        <v>0</v>
      </c>
    </row>
    <row r="9" spans="1:4" x14ac:dyDescent="0.2">
      <c r="A9" s="137" t="s">
        <v>65</v>
      </c>
      <c r="B9" s="135">
        <v>1</v>
      </c>
      <c r="C9" s="77">
        <v>0</v>
      </c>
      <c r="D9" s="134">
        <f t="shared" si="0"/>
        <v>0</v>
      </c>
    </row>
    <row r="10" spans="1:4" x14ac:dyDescent="0.2">
      <c r="A10" s="136" t="s">
        <v>66</v>
      </c>
      <c r="B10" s="135">
        <v>0</v>
      </c>
      <c r="C10" s="77">
        <v>0</v>
      </c>
      <c r="D10" s="134">
        <f t="shared" si="0"/>
        <v>0</v>
      </c>
    </row>
    <row r="11" spans="1:4" x14ac:dyDescent="0.2">
      <c r="A11" s="111" t="s">
        <v>22</v>
      </c>
      <c r="B11" s="133"/>
      <c r="C11" s="29" t="s">
        <v>12</v>
      </c>
      <c r="D11" s="42">
        <f>SUM(D5:D10)</f>
        <v>0</v>
      </c>
    </row>
    <row r="14" spans="1:4" x14ac:dyDescent="0.2">
      <c r="A14" t="s">
        <v>109</v>
      </c>
    </row>
    <row r="15" spans="1:4" x14ac:dyDescent="0.2">
      <c r="A15" t="s">
        <v>108</v>
      </c>
      <c r="B15" s="66" t="s">
        <v>102</v>
      </c>
    </row>
    <row r="16" spans="1:4" x14ac:dyDescent="0.2">
      <c r="A16" t="s">
        <v>107</v>
      </c>
      <c r="B16" s="66" t="s">
        <v>106</v>
      </c>
    </row>
    <row r="17" spans="1:2" x14ac:dyDescent="0.2">
      <c r="B17" s="66" t="s">
        <v>105</v>
      </c>
    </row>
    <row r="18" spans="1:2" x14ac:dyDescent="0.2">
      <c r="B18" s="66" t="s">
        <v>104</v>
      </c>
    </row>
    <row r="20" spans="1:2" x14ac:dyDescent="0.2">
      <c r="A20" t="s">
        <v>103</v>
      </c>
      <c r="B20" s="66" t="s">
        <v>102</v>
      </c>
    </row>
    <row r="21" spans="1:2" x14ac:dyDescent="0.2">
      <c r="B21" s="66" t="s">
        <v>101</v>
      </c>
    </row>
  </sheetData>
  <pageMargins left="0.31496062992125984" right="0.31496062992125984" top="0.39370078740157483" bottom="0.39370078740157483" header="0.31496062992125984" footer="0.31496062992125984"/>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34998626667073579"/>
    <pageSetUpPr fitToPage="1"/>
  </sheetPr>
  <dimension ref="A1:F19"/>
  <sheetViews>
    <sheetView tabSelected="1" view="pageBreakPreview" zoomScale="115" zoomScaleNormal="96" zoomScaleSheetLayoutView="115" zoomScalePageLayoutView="110" workbookViewId="0">
      <selection activeCell="B10" sqref="B10"/>
    </sheetView>
  </sheetViews>
  <sheetFormatPr baseColWidth="10" defaultColWidth="11.28515625" defaultRowHeight="12.75" x14ac:dyDescent="0.2"/>
  <cols>
    <col min="1" max="1" width="43.7109375" style="3" customWidth="1"/>
    <col min="2" max="2" width="20.5703125" style="3" customWidth="1"/>
    <col min="3" max="3" width="27.42578125" style="3" customWidth="1"/>
    <col min="4" max="4" width="15" style="3" customWidth="1"/>
    <col min="5" max="6" width="15" customWidth="1"/>
  </cols>
  <sheetData>
    <row r="1" spans="1:6" s="11" customFormat="1" ht="24" customHeight="1" thickBot="1" x14ac:dyDescent="0.25">
      <c r="A1" s="50" t="s">
        <v>46</v>
      </c>
      <c r="B1" s="51"/>
      <c r="C1" s="47"/>
      <c r="D1" s="47"/>
      <c r="E1" s="47"/>
      <c r="F1" s="47"/>
    </row>
    <row r="2" spans="1:6" s="11" customFormat="1" ht="19.5" customHeight="1" x14ac:dyDescent="0.2">
      <c r="A2" s="48"/>
      <c r="B2" s="54" t="s">
        <v>47</v>
      </c>
      <c r="C2" s="46"/>
    </row>
    <row r="3" spans="1:6" s="12" customFormat="1" ht="18.75" customHeight="1" x14ac:dyDescent="0.2">
      <c r="A3" s="53" t="s">
        <v>59</v>
      </c>
      <c r="B3" s="56">
        <f>'Grundl. TGA lufttechn. Anl.'!E22</f>
        <v>99876.807799999995</v>
      </c>
      <c r="C3" s="45"/>
    </row>
    <row r="4" spans="1:6" s="12" customFormat="1" ht="18.75" customHeight="1" x14ac:dyDescent="0.2">
      <c r="A4" s="53" t="s">
        <v>60</v>
      </c>
      <c r="B4" s="56">
        <f>'Grundl. TGA Starkstromanlagen'!E22</f>
        <v>34393.982000000004</v>
      </c>
      <c r="C4" s="45"/>
    </row>
    <row r="5" spans="1:6" s="12" customFormat="1" ht="18.75" customHeight="1" x14ac:dyDescent="0.2">
      <c r="A5" s="53" t="s">
        <v>61</v>
      </c>
      <c r="B5" s="56">
        <f>'Grundl. TGA Gebäudeautomation'!E22</f>
        <v>46508.614599999994</v>
      </c>
      <c r="C5" s="45"/>
    </row>
    <row r="6" spans="1:6" s="12" customFormat="1" ht="18.75" customHeight="1" x14ac:dyDescent="0.2">
      <c r="A6" s="53" t="s">
        <v>118</v>
      </c>
      <c r="B6" s="56">
        <f>'Grundl. TGA sonstige Technik'!E22</f>
        <v>16110.964799999996</v>
      </c>
      <c r="C6" s="45"/>
    </row>
    <row r="7" spans="1:6" s="12" customFormat="1" ht="18.75" customHeight="1" x14ac:dyDescent="0.2">
      <c r="A7" s="53" t="s">
        <v>113</v>
      </c>
      <c r="B7" s="56">
        <f>Stundensätze!D11</f>
        <v>0</v>
      </c>
      <c r="C7" s="45"/>
    </row>
    <row r="8" spans="1:6" s="12" customFormat="1" ht="18.75" customHeight="1" thickBot="1" x14ac:dyDescent="0.25">
      <c r="A8" s="213" t="s">
        <v>128</v>
      </c>
      <c r="B8" s="214">
        <f>'Besondere Leistungen TA'!H16</f>
        <v>0</v>
      </c>
      <c r="C8" s="45"/>
    </row>
    <row r="9" spans="1:6" s="12" customFormat="1" ht="18.75" customHeight="1" thickBot="1" x14ac:dyDescent="0.25">
      <c r="A9" s="1" t="s">
        <v>44</v>
      </c>
      <c r="B9" s="57">
        <f>SUM(B3:B8)</f>
        <v>196890.36919999999</v>
      </c>
      <c r="C9" s="45"/>
    </row>
    <row r="10" spans="1:6" s="12" customFormat="1" ht="18.75" customHeight="1" thickBot="1" x14ac:dyDescent="0.25">
      <c r="A10" s="49"/>
      <c r="B10" s="55"/>
      <c r="C10" s="45"/>
    </row>
    <row r="11" spans="1:6" s="12" customFormat="1" ht="18.75" customHeight="1" thickBot="1" x14ac:dyDescent="0.25">
      <c r="A11" s="17" t="s">
        <v>33</v>
      </c>
      <c r="B11" s="58">
        <f>B9*19%</f>
        <v>37409.170147999997</v>
      </c>
      <c r="C11" s="45"/>
    </row>
    <row r="12" spans="1:6" s="12" customFormat="1" ht="18.75" customHeight="1" thickBot="1" x14ac:dyDescent="0.25">
      <c r="A12" s="49"/>
      <c r="B12" s="55"/>
      <c r="C12" s="45"/>
    </row>
    <row r="13" spans="1:6" s="12" customFormat="1" ht="18.75" customHeight="1" thickBot="1" x14ac:dyDescent="0.25">
      <c r="A13" s="52" t="s">
        <v>45</v>
      </c>
      <c r="B13" s="59">
        <f>B11+B9</f>
        <v>234299.53934799999</v>
      </c>
      <c r="C13" s="45"/>
    </row>
    <row r="14" spans="1:6" s="13" customFormat="1" ht="21" customHeight="1" x14ac:dyDescent="0.2">
      <c r="A14" s="3"/>
      <c r="B14" s="3"/>
    </row>
    <row r="15" spans="1:6" ht="13.5" customHeight="1" x14ac:dyDescent="0.2">
      <c r="A15" s="2"/>
      <c r="B15" s="2"/>
      <c r="D15"/>
    </row>
    <row r="16" spans="1:6" s="13" customFormat="1" ht="20.25" customHeight="1" x14ac:dyDescent="0.2">
      <c r="A16" s="3"/>
      <c r="B16" s="3"/>
    </row>
    <row r="17" spans="1:5" ht="5.25" customHeight="1" x14ac:dyDescent="0.2">
      <c r="D17"/>
    </row>
    <row r="18" spans="1:5" s="13" customFormat="1" ht="20.100000000000001" customHeight="1" x14ac:dyDescent="0.2">
      <c r="A18" s="3"/>
      <c r="B18" s="3"/>
    </row>
    <row r="19" spans="1:5" ht="7.5" customHeight="1" x14ac:dyDescent="0.2">
      <c r="E19" s="3"/>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pageSetUpPr fitToPage="1"/>
  </sheetPr>
  <dimension ref="A1:W40"/>
  <sheetViews>
    <sheetView view="pageBreakPreview" zoomScale="130" zoomScaleNormal="100" zoomScaleSheetLayoutView="130" workbookViewId="0">
      <selection activeCell="B21" sqref="B21"/>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28"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3</v>
      </c>
      <c r="B2" s="186"/>
      <c r="C2" s="190">
        <f>SUM('Anrechenbare Kosten'!C25)</f>
        <v>537920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101915.11</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2038.3022000000001</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9172.3598999999995</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17325.5687</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2038.3022000000001</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22421.324199999999</v>
      </c>
      <c r="K11" s="26"/>
      <c r="L11" s="26"/>
      <c r="M11" s="26"/>
      <c r="N11" s="26"/>
      <c r="Q11" s="26"/>
      <c r="R11" s="26"/>
      <c r="S11" s="26"/>
      <c r="T11" s="26"/>
      <c r="U11" s="26"/>
      <c r="V11" s="26"/>
      <c r="W11" s="26"/>
    </row>
    <row r="12" spans="1:23" ht="18" customHeight="1" x14ac:dyDescent="0.2">
      <c r="A12" s="21" t="s">
        <v>18</v>
      </c>
      <c r="B12" s="109">
        <v>0.06</v>
      </c>
      <c r="C12" s="32" t="s">
        <v>10</v>
      </c>
      <c r="D12" s="107">
        <v>0</v>
      </c>
      <c r="E12" s="39">
        <f>(B12*D4)+(B12*D4*D12)</f>
        <v>6114.9066000000003</v>
      </c>
      <c r="K12" s="26"/>
      <c r="L12" s="26"/>
      <c r="M12" s="26"/>
      <c r="N12" s="26"/>
      <c r="O12" s="26"/>
      <c r="P12" s="26"/>
      <c r="Q12" s="26"/>
      <c r="R12" s="26"/>
      <c r="S12" s="26"/>
      <c r="T12" s="26"/>
      <c r="U12" s="26"/>
      <c r="V12" s="26"/>
      <c r="W12" s="26"/>
    </row>
    <row r="13" spans="1:23" ht="18" customHeight="1" x14ac:dyDescent="0.2">
      <c r="A13" s="16" t="s">
        <v>19</v>
      </c>
      <c r="B13" s="110">
        <v>0.04</v>
      </c>
      <c r="C13" s="33" t="s">
        <v>27</v>
      </c>
      <c r="D13" s="107">
        <v>0</v>
      </c>
      <c r="E13" s="39">
        <f>(B13*D4)+(B13*D4*D13)</f>
        <v>4076.6044000000002</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35670.288499999995</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1019.1511</v>
      </c>
      <c r="K15" s="26"/>
      <c r="L15" s="26"/>
      <c r="M15" s="26"/>
      <c r="N15" s="26"/>
      <c r="O15" s="26"/>
      <c r="P15" s="26"/>
      <c r="Q15" s="26"/>
      <c r="R15" s="26"/>
      <c r="S15" s="26"/>
      <c r="T15" s="26"/>
      <c r="U15" s="26"/>
      <c r="V15" s="26"/>
      <c r="W15" s="26"/>
    </row>
    <row r="16" spans="1:23" ht="19.5" customHeight="1" x14ac:dyDescent="0.2">
      <c r="A16" s="5" t="s">
        <v>22</v>
      </c>
      <c r="B16" s="62">
        <f>SUM(B7:B15)</f>
        <v>0.98000000000000009</v>
      </c>
      <c r="C16" s="29" t="s">
        <v>12</v>
      </c>
      <c r="D16" s="29"/>
      <c r="E16" s="42">
        <f>SUM(E7:E15)</f>
        <v>99876.807799999995</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99876.807799999995</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18976.593482</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118853.40128199999</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FA88B4AB-992D-4F58-B7D7-5BCC74AC6EB3}">
      <formula1>$H$8:$H$10</formula1>
    </dataValidation>
  </dataValidations>
  <pageMargins left="0.7" right="0.7" top="0.78740157499999996" bottom="0.66666666666666663"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499984740745262"/>
    <pageSetUpPr fitToPage="1"/>
  </sheetPr>
  <dimension ref="A1:W40"/>
  <sheetViews>
    <sheetView view="pageBreakPreview" zoomScale="115" zoomScaleNormal="100" zoomScaleSheetLayoutView="115" workbookViewId="0">
      <selection activeCell="B19" sqref="B19"/>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2</v>
      </c>
      <c r="B2" s="186"/>
      <c r="C2" s="190">
        <f>SUM('Anrechenbare Kosten'!C22+'Anrechenbare Kosten'!C23)</f>
        <v>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0</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0</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0</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0</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0</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0</v>
      </c>
      <c r="K11" s="26"/>
      <c r="L11" s="26"/>
      <c r="M11" s="26"/>
      <c r="N11" s="26"/>
      <c r="Q11" s="26"/>
      <c r="R11" s="26"/>
      <c r="S11" s="26"/>
      <c r="T11" s="26"/>
      <c r="U11" s="26"/>
      <c r="V11" s="26"/>
      <c r="W11" s="26"/>
    </row>
    <row r="12" spans="1:23" ht="18" customHeight="1" x14ac:dyDescent="0.2">
      <c r="A12" s="21" t="s">
        <v>18</v>
      </c>
      <c r="B12" s="109">
        <v>6.7500000000000004E-2</v>
      </c>
      <c r="C12" s="32" t="s">
        <v>10</v>
      </c>
      <c r="D12" s="107">
        <v>0</v>
      </c>
      <c r="E12" s="39">
        <f>(B12*D4)+(B12*D4*D12)</f>
        <v>0</v>
      </c>
      <c r="K12" s="26"/>
      <c r="L12" s="26"/>
      <c r="M12" s="26"/>
      <c r="N12" s="26"/>
      <c r="O12" s="26"/>
      <c r="P12" s="26"/>
      <c r="Q12" s="26"/>
      <c r="R12" s="26"/>
      <c r="S12" s="26"/>
      <c r="T12" s="26"/>
      <c r="U12" s="26"/>
      <c r="V12" s="26"/>
      <c r="W12" s="26"/>
    </row>
    <row r="13" spans="1:23" ht="18" customHeight="1" x14ac:dyDescent="0.2">
      <c r="A13" s="16" t="s">
        <v>19</v>
      </c>
      <c r="B13" s="110">
        <v>4.7500000000000001E-2</v>
      </c>
      <c r="C13" s="33" t="s">
        <v>27</v>
      </c>
      <c r="D13" s="107">
        <v>0</v>
      </c>
      <c r="E13" s="39">
        <f>(B13*D4)+(B13*D4*D13)</f>
        <v>0</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0</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0</v>
      </c>
      <c r="K15" s="26"/>
      <c r="L15" s="26"/>
      <c r="M15" s="26"/>
      <c r="N15" s="26"/>
      <c r="O15" s="26"/>
      <c r="P15" s="26"/>
      <c r="Q15" s="26"/>
      <c r="R15" s="26"/>
      <c r="S15" s="26"/>
      <c r="T15" s="26"/>
      <c r="U15" s="26"/>
      <c r="V15" s="26"/>
      <c r="W15" s="26"/>
    </row>
    <row r="16" spans="1:23" ht="19.5" customHeight="1" x14ac:dyDescent="0.2">
      <c r="A16" s="5" t="s">
        <v>22</v>
      </c>
      <c r="B16" s="62">
        <f>SUM(B7:B15)</f>
        <v>0.995</v>
      </c>
      <c r="C16" s="29" t="s">
        <v>12</v>
      </c>
      <c r="D16" s="29"/>
      <c r="E16" s="42">
        <f>SUM(E7:E15)</f>
        <v>0</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0</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0</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0</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6FD93FE9-DB44-400C-A647-F9CD95936F58}">
      <formula1>$H$8:$H$10</formula1>
    </dataValidation>
  </dataValidations>
  <pageMargins left="0.7" right="0.7" top="0.78740157499999996" bottom="0.66666666666666663"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pageSetUpPr fitToPage="1"/>
  </sheetPr>
  <dimension ref="A1:W40"/>
  <sheetViews>
    <sheetView view="pageBreakPreview" zoomScale="115" zoomScaleNormal="100" zoomScaleSheetLayoutView="115" workbookViewId="0">
      <selection activeCell="B20" sqref="B20"/>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3</v>
      </c>
      <c r="B2" s="186"/>
      <c r="C2" s="190">
        <f>SUM('Anrechenbare Kosten'!C25+'Anrechenbare Kosten'!C26)</f>
        <v>537920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0</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0</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0</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0</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0</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0</v>
      </c>
      <c r="K11" s="26"/>
      <c r="L11" s="26"/>
      <c r="M11" s="26"/>
      <c r="N11" s="26"/>
      <c r="Q11" s="26"/>
      <c r="R11" s="26"/>
      <c r="S11" s="26"/>
      <c r="T11" s="26"/>
      <c r="U11" s="26"/>
      <c r="V11" s="26"/>
      <c r="W11" s="26"/>
    </row>
    <row r="12" spans="1:23" ht="18" customHeight="1" x14ac:dyDescent="0.2">
      <c r="A12" s="21" t="s">
        <v>18</v>
      </c>
      <c r="B12" s="109">
        <v>6.7500000000000004E-2</v>
      </c>
      <c r="C12" s="32" t="s">
        <v>10</v>
      </c>
      <c r="D12" s="107">
        <v>0</v>
      </c>
      <c r="E12" s="39">
        <f>(B12*D4)+(B12*D4*D12)</f>
        <v>0</v>
      </c>
      <c r="K12" s="26"/>
      <c r="L12" s="26"/>
      <c r="M12" s="26"/>
      <c r="N12" s="26"/>
      <c r="O12" s="26"/>
      <c r="P12" s="26"/>
      <c r="Q12" s="26"/>
      <c r="R12" s="26"/>
      <c r="S12" s="26"/>
      <c r="T12" s="26"/>
      <c r="U12" s="26"/>
      <c r="V12" s="26"/>
      <c r="W12" s="26"/>
    </row>
    <row r="13" spans="1:23" ht="18" customHeight="1" x14ac:dyDescent="0.2">
      <c r="A13" s="16" t="s">
        <v>19</v>
      </c>
      <c r="B13" s="110">
        <v>4.7500000000000001E-2</v>
      </c>
      <c r="C13" s="33" t="s">
        <v>27</v>
      </c>
      <c r="D13" s="107">
        <v>0</v>
      </c>
      <c r="E13" s="39">
        <f>(B13*D4)+(B13*D4*D13)</f>
        <v>0</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0</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0</v>
      </c>
      <c r="K15" s="26"/>
      <c r="L15" s="26"/>
      <c r="M15" s="26"/>
      <c r="N15" s="26"/>
      <c r="O15" s="26"/>
      <c r="P15" s="26"/>
      <c r="Q15" s="26"/>
      <c r="R15" s="26"/>
      <c r="S15" s="26"/>
      <c r="T15" s="26"/>
      <c r="U15" s="26"/>
      <c r="V15" s="26"/>
      <c r="W15" s="26"/>
    </row>
    <row r="16" spans="1:23" ht="19.5" customHeight="1" x14ac:dyDescent="0.2">
      <c r="A16" s="5" t="s">
        <v>22</v>
      </c>
      <c r="B16" s="62">
        <f>SUM(B7:B15)</f>
        <v>0.995</v>
      </c>
      <c r="C16" s="29" t="s">
        <v>12</v>
      </c>
      <c r="D16" s="29"/>
      <c r="E16" s="42">
        <f>SUM(E7:E15)</f>
        <v>0</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0</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0</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0</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E8686B0C-20BE-42DF-9A02-F2CD20B058BA}">
      <formula1>$H$8:$H$10</formula1>
    </dataValidation>
  </dataValidations>
  <pageMargins left="0.7" right="0.7" top="0.78740157499999996" bottom="0.66666666666666663"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pageSetUpPr fitToPage="1"/>
  </sheetPr>
  <dimension ref="A1:W40"/>
  <sheetViews>
    <sheetView view="pageBreakPreview" zoomScale="130" zoomScaleNormal="100" zoomScaleSheetLayoutView="130" workbookViewId="0">
      <selection activeCell="B21" sqref="B21"/>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4</v>
      </c>
      <c r="B2" s="186"/>
      <c r="C2" s="190">
        <f>SUM('Anrechenbare Kosten'!C28+'Anrechenbare Kosten'!C29)</f>
        <v>139100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35095.9</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701.91800000000001</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3158.6309999999999</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5966.3030000000008</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701.91800000000001</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7721.098</v>
      </c>
      <c r="K11" s="26"/>
      <c r="L11" s="26"/>
      <c r="M11" s="26"/>
      <c r="N11" s="26"/>
      <c r="Q11" s="26"/>
      <c r="R11" s="26"/>
      <c r="S11" s="26"/>
      <c r="T11" s="26"/>
      <c r="U11" s="26"/>
      <c r="V11" s="26"/>
      <c r="W11" s="26"/>
    </row>
    <row r="12" spans="1:23" ht="18" customHeight="1" x14ac:dyDescent="0.2">
      <c r="A12" s="21" t="s">
        <v>18</v>
      </c>
      <c r="B12" s="109">
        <v>0.06</v>
      </c>
      <c r="C12" s="32" t="s">
        <v>10</v>
      </c>
      <c r="D12" s="107">
        <v>0</v>
      </c>
      <c r="E12" s="39">
        <f>(B12*D4)+(B12*D4*D12)</f>
        <v>2105.7539999999999</v>
      </c>
      <c r="K12" s="26"/>
      <c r="L12" s="26"/>
      <c r="M12" s="26"/>
      <c r="N12" s="26"/>
      <c r="O12" s="26"/>
      <c r="P12" s="26"/>
      <c r="Q12" s="26"/>
      <c r="R12" s="26"/>
      <c r="S12" s="26"/>
      <c r="T12" s="26"/>
      <c r="U12" s="26"/>
      <c r="V12" s="26"/>
      <c r="W12" s="26"/>
    </row>
    <row r="13" spans="1:23" ht="18" customHeight="1" x14ac:dyDescent="0.2">
      <c r="A13" s="16" t="s">
        <v>19</v>
      </c>
      <c r="B13" s="110">
        <v>0.04</v>
      </c>
      <c r="C13" s="33" t="s">
        <v>27</v>
      </c>
      <c r="D13" s="107">
        <v>0</v>
      </c>
      <c r="E13" s="39">
        <f>(B13*D4)+(B13*D4*D13)</f>
        <v>1403.836</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12283.565000000001</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350.959</v>
      </c>
      <c r="K15" s="26"/>
      <c r="L15" s="26"/>
      <c r="M15" s="26"/>
      <c r="N15" s="26"/>
      <c r="O15" s="26"/>
      <c r="P15" s="26"/>
      <c r="Q15" s="26"/>
      <c r="R15" s="26"/>
      <c r="S15" s="26"/>
      <c r="T15" s="26"/>
      <c r="U15" s="26"/>
      <c r="V15" s="26"/>
      <c r="W15" s="26"/>
    </row>
    <row r="16" spans="1:23" ht="19.5" customHeight="1" x14ac:dyDescent="0.2">
      <c r="A16" s="5" t="s">
        <v>22</v>
      </c>
      <c r="B16" s="62">
        <f>SUM(B7:B15)</f>
        <v>0.98000000000000009</v>
      </c>
      <c r="C16" s="29" t="s">
        <v>12</v>
      </c>
      <c r="D16" s="29"/>
      <c r="E16" s="42">
        <f>SUM(E7:E15)</f>
        <v>34393.982000000004</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34393.982000000004</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6534.8565800000006</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40928.838580000003</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4973D366-2C24-4831-84DC-0DBB9D93F5B5}">
      <formula1>$H$8:$H$10</formula1>
    </dataValidation>
  </dataValidations>
  <pageMargins left="0.7" right="0.7" top="0.78740157499999996" bottom="0.66666666666666663"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pageSetUpPr fitToPage="1"/>
  </sheetPr>
  <dimension ref="A1:W40"/>
  <sheetViews>
    <sheetView view="pageBreakPreview" zoomScale="115" zoomScaleNormal="100" zoomScaleSheetLayoutView="115" workbookViewId="0">
      <selection activeCell="B21" sqref="B21"/>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85" t="s">
        <v>82</v>
      </c>
      <c r="C1" s="187" t="s">
        <v>5</v>
      </c>
      <c r="D1" s="188"/>
      <c r="E1" s="189"/>
      <c r="K1" s="26"/>
      <c r="L1" s="26"/>
      <c r="M1" s="26"/>
      <c r="N1" s="26"/>
      <c r="O1" s="26"/>
      <c r="P1" s="26"/>
      <c r="Q1" s="26"/>
      <c r="R1" s="26"/>
      <c r="S1" s="26"/>
      <c r="T1" s="26"/>
      <c r="U1" s="26"/>
      <c r="V1" s="26"/>
      <c r="W1" s="26"/>
    </row>
    <row r="2" spans="1:23" ht="30" customHeight="1" thickBot="1" x14ac:dyDescent="0.25">
      <c r="A2" s="71">
        <v>5</v>
      </c>
      <c r="B2" s="186"/>
      <c r="C2" s="190">
        <f>SUM('Anrechenbare Kosten'!C31+'Anrechenbare Kosten'!C32)</f>
        <v>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0</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0</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0</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0</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0</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0</v>
      </c>
      <c r="K11" s="26"/>
      <c r="L11" s="26"/>
      <c r="M11" s="26"/>
      <c r="N11" s="26"/>
      <c r="Q11" s="26"/>
      <c r="R11" s="26"/>
      <c r="S11" s="26"/>
      <c r="T11" s="26"/>
      <c r="U11" s="26"/>
      <c r="V11" s="26"/>
      <c r="W11" s="26"/>
    </row>
    <row r="12" spans="1:23" ht="18" customHeight="1" x14ac:dyDescent="0.2">
      <c r="A12" s="21" t="s">
        <v>18</v>
      </c>
      <c r="B12" s="109">
        <v>6.7500000000000004E-2</v>
      </c>
      <c r="C12" s="32" t="s">
        <v>10</v>
      </c>
      <c r="D12" s="107">
        <v>0</v>
      </c>
      <c r="E12" s="39">
        <f>(B12*D4)+(B12*D4*D12)</f>
        <v>0</v>
      </c>
      <c r="K12" s="26"/>
      <c r="L12" s="26"/>
      <c r="M12" s="26"/>
      <c r="N12" s="26"/>
      <c r="O12" s="26"/>
      <c r="P12" s="26"/>
      <c r="Q12" s="26"/>
      <c r="R12" s="26"/>
      <c r="S12" s="26"/>
      <c r="T12" s="26"/>
      <c r="U12" s="26"/>
      <c r="V12" s="26"/>
      <c r="W12" s="26"/>
    </row>
    <row r="13" spans="1:23" ht="18" customHeight="1" x14ac:dyDescent="0.2">
      <c r="A13" s="16" t="s">
        <v>19</v>
      </c>
      <c r="B13" s="110">
        <v>4.7500000000000001E-2</v>
      </c>
      <c r="C13" s="33" t="s">
        <v>27</v>
      </c>
      <c r="D13" s="107">
        <v>0</v>
      </c>
      <c r="E13" s="39">
        <f>(B13*D4)+(B13*D4*D13)</f>
        <v>0</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0</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0</v>
      </c>
      <c r="K15" s="26"/>
      <c r="L15" s="26"/>
      <c r="M15" s="26"/>
      <c r="N15" s="26"/>
      <c r="O15" s="26"/>
      <c r="P15" s="26"/>
      <c r="Q15" s="26"/>
      <c r="R15" s="26"/>
      <c r="S15" s="26"/>
      <c r="T15" s="26"/>
      <c r="U15" s="26"/>
      <c r="V15" s="26"/>
      <c r="W15" s="26"/>
    </row>
    <row r="16" spans="1:23" ht="19.5" customHeight="1" x14ac:dyDescent="0.2">
      <c r="A16" s="5" t="s">
        <v>22</v>
      </c>
      <c r="B16" s="62">
        <f>SUM(B7:B15)</f>
        <v>0.995</v>
      </c>
      <c r="C16" s="29" t="s">
        <v>12</v>
      </c>
      <c r="D16" s="29"/>
      <c r="E16" s="42">
        <f>SUM(E7:E15)</f>
        <v>0</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0</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0</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0</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disablePrompts="1" count="1">
    <dataValidation type="list" allowBlank="1" showInputMessage="1" showErrorMessage="1" sqref="B4" xr:uid="{3BD2C039-AE8E-41B8-AF2E-189E17B344AE}">
      <formula1>$H$8:$H$10</formula1>
    </dataValidation>
  </dataValidations>
  <pageMargins left="0.7" right="0.7" top="0.78740157499999996" bottom="0.66666666666666663"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X40"/>
  <sheetViews>
    <sheetView view="pageBreakPreview" zoomScaleNormal="100" zoomScaleSheetLayoutView="100" workbookViewId="0">
      <selection activeCell="C3" sqref="C3"/>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4" ht="36" customHeight="1" x14ac:dyDescent="0.2">
      <c r="A1" s="70" t="s">
        <v>32</v>
      </c>
      <c r="B1" s="193" t="s">
        <v>84</v>
      </c>
      <c r="C1" s="187" t="s">
        <v>5</v>
      </c>
      <c r="D1" s="188"/>
      <c r="E1" s="189"/>
      <c r="L1" s="26"/>
      <c r="M1" s="26"/>
      <c r="N1" s="26"/>
      <c r="O1" s="26"/>
      <c r="P1" s="26"/>
      <c r="Q1" s="26"/>
      <c r="R1" s="26"/>
      <c r="S1" s="26"/>
      <c r="T1" s="26"/>
      <c r="U1" s="26"/>
      <c r="V1" s="26"/>
      <c r="W1" s="26"/>
      <c r="X1" s="26"/>
    </row>
    <row r="2" spans="1:24" ht="30" customHeight="1" thickBot="1" x14ac:dyDescent="0.25">
      <c r="A2" s="71">
        <v>6</v>
      </c>
      <c r="B2" s="194"/>
      <c r="C2" s="190">
        <f>SUM('Anrechenbare Kosten'!C34+'Anrechenbare Kosten'!C35)</f>
        <v>0</v>
      </c>
      <c r="D2" s="191"/>
      <c r="E2" s="192"/>
      <c r="L2" s="26"/>
      <c r="M2" s="26"/>
      <c r="N2" s="26"/>
      <c r="O2" s="26"/>
      <c r="P2" s="26"/>
      <c r="Q2" s="26"/>
      <c r="R2" s="26"/>
      <c r="S2" s="26"/>
      <c r="T2" s="26"/>
      <c r="U2" s="26"/>
      <c r="V2" s="26"/>
      <c r="W2" s="26"/>
      <c r="X2" s="26"/>
    </row>
    <row r="3" spans="1:24" ht="9" customHeight="1" thickBot="1" x14ac:dyDescent="0.25">
      <c r="L3" s="26"/>
      <c r="M3" s="26"/>
      <c r="N3" s="26"/>
      <c r="O3" s="26"/>
      <c r="P3" s="26"/>
      <c r="Q3" s="26"/>
      <c r="R3" s="26"/>
      <c r="S3" s="26"/>
      <c r="T3" s="26"/>
      <c r="U3" s="26"/>
      <c r="V3" s="26"/>
      <c r="W3" s="26"/>
      <c r="X3" s="26"/>
    </row>
    <row r="4" spans="1:24" s="4" customFormat="1" ht="23.25" customHeight="1" thickBot="1" x14ac:dyDescent="0.25">
      <c r="A4" s="4" t="s">
        <v>23</v>
      </c>
      <c r="B4" s="103" t="s">
        <v>6</v>
      </c>
      <c r="C4" s="25" t="s">
        <v>51</v>
      </c>
      <c r="D4" s="183">
        <v>0</v>
      </c>
      <c r="E4" s="184"/>
      <c r="F4"/>
      <c r="L4" s="27"/>
      <c r="M4" s="27"/>
      <c r="N4" s="27"/>
      <c r="O4" s="27"/>
      <c r="P4" s="27"/>
      <c r="Q4" s="27"/>
      <c r="R4" s="27"/>
      <c r="S4" s="27"/>
      <c r="T4" s="27"/>
      <c r="U4" s="27"/>
      <c r="V4" s="27"/>
      <c r="W4" s="27"/>
      <c r="X4" s="27"/>
    </row>
    <row r="5" spans="1:24" ht="8.25" customHeight="1" x14ac:dyDescent="0.2">
      <c r="L5" s="26"/>
      <c r="M5" s="26"/>
      <c r="N5" s="26"/>
      <c r="O5" s="26"/>
      <c r="P5" s="26"/>
      <c r="Q5" s="26"/>
      <c r="R5" s="26"/>
      <c r="S5" s="26"/>
      <c r="T5" s="26"/>
      <c r="U5" s="26"/>
      <c r="V5" s="26"/>
      <c r="W5" s="26"/>
      <c r="X5" s="26"/>
    </row>
    <row r="6" spans="1:24" ht="29.25" customHeight="1" x14ac:dyDescent="0.2">
      <c r="A6" s="35" t="s">
        <v>7</v>
      </c>
      <c r="B6" s="36" t="s">
        <v>24</v>
      </c>
      <c r="C6" s="35" t="s">
        <v>8</v>
      </c>
      <c r="D6" s="106" t="s">
        <v>83</v>
      </c>
      <c r="E6" s="37" t="s">
        <v>9</v>
      </c>
      <c r="F6" s="4"/>
      <c r="L6" s="26"/>
      <c r="M6" s="26"/>
      <c r="N6" s="26"/>
      <c r="O6" s="26"/>
      <c r="P6" s="26"/>
      <c r="Q6" s="26"/>
      <c r="R6" s="26"/>
      <c r="S6" s="26"/>
      <c r="T6" s="26"/>
      <c r="U6" s="26"/>
      <c r="V6" s="26"/>
      <c r="W6" s="26"/>
      <c r="X6" s="26"/>
    </row>
    <row r="7" spans="1:24" ht="18" customHeight="1" x14ac:dyDescent="0.2">
      <c r="A7" s="16" t="s">
        <v>35</v>
      </c>
      <c r="B7" s="60">
        <v>0.02</v>
      </c>
      <c r="C7" s="33" t="s">
        <v>37</v>
      </c>
      <c r="D7" s="107">
        <v>0</v>
      </c>
      <c r="E7" s="39">
        <f>(B7*D4)+(B7*D4*D7)</f>
        <v>0</v>
      </c>
      <c r="G7" s="63"/>
      <c r="H7" s="63" t="s">
        <v>48</v>
      </c>
      <c r="L7" s="26"/>
      <c r="M7" s="26"/>
      <c r="N7" s="26"/>
      <c r="O7" s="26"/>
      <c r="P7" s="26"/>
      <c r="Q7" s="26"/>
      <c r="R7" s="26"/>
      <c r="S7" s="26"/>
      <c r="T7" s="26"/>
      <c r="U7" s="26"/>
      <c r="V7" s="26"/>
      <c r="W7" s="26"/>
      <c r="X7" s="26"/>
    </row>
    <row r="8" spans="1:24" ht="18" customHeight="1" x14ac:dyDescent="0.2">
      <c r="A8" s="20" t="s">
        <v>36</v>
      </c>
      <c r="B8" s="61">
        <v>0.09</v>
      </c>
      <c r="C8" s="31" t="s">
        <v>38</v>
      </c>
      <c r="D8" s="107">
        <v>0</v>
      </c>
      <c r="E8" s="39">
        <f>(B8*D4)+(B8*D4*D8)</f>
        <v>0</v>
      </c>
      <c r="G8" s="63">
        <v>1</v>
      </c>
      <c r="H8" s="63" t="s">
        <v>6</v>
      </c>
      <c r="L8" s="26"/>
      <c r="M8" s="26"/>
      <c r="N8" s="26"/>
      <c r="O8" s="26"/>
      <c r="R8" s="26"/>
      <c r="S8" s="26"/>
      <c r="T8" s="26"/>
      <c r="U8" s="26"/>
      <c r="V8" s="26"/>
      <c r="W8" s="26"/>
      <c r="X8" s="26"/>
    </row>
    <row r="9" spans="1:24" ht="18" customHeight="1" x14ac:dyDescent="0.2">
      <c r="A9" s="16" t="s">
        <v>11</v>
      </c>
      <c r="B9" s="60">
        <v>0.17</v>
      </c>
      <c r="C9" s="33" t="s">
        <v>39</v>
      </c>
      <c r="D9" s="107">
        <v>0</v>
      </c>
      <c r="E9" s="39">
        <f>(B9*D4)+(B9*D4*D9)</f>
        <v>0</v>
      </c>
      <c r="G9" s="63">
        <v>2</v>
      </c>
      <c r="H9" s="63" t="s">
        <v>49</v>
      </c>
      <c r="L9" s="26"/>
      <c r="M9" s="26"/>
      <c r="N9" s="26"/>
      <c r="O9" s="26"/>
      <c r="R9" s="26"/>
      <c r="S9" s="26"/>
      <c r="T9" s="26"/>
      <c r="U9" s="26"/>
      <c r="V9" s="26"/>
      <c r="W9" s="26"/>
      <c r="X9" s="26"/>
    </row>
    <row r="10" spans="1:24" ht="18" customHeight="1" x14ac:dyDescent="0.2">
      <c r="A10" s="20" t="s">
        <v>16</v>
      </c>
      <c r="B10" s="61">
        <v>0.02</v>
      </c>
      <c r="C10" s="31" t="s">
        <v>37</v>
      </c>
      <c r="D10" s="107">
        <v>0</v>
      </c>
      <c r="E10" s="39">
        <f>(B10*D4)+(B10*D4*D10)</f>
        <v>0</v>
      </c>
      <c r="G10" s="63">
        <v>3</v>
      </c>
      <c r="H10" s="63" t="s">
        <v>50</v>
      </c>
      <c r="L10" s="26"/>
      <c r="M10" s="26"/>
      <c r="N10" s="26"/>
      <c r="O10" s="26"/>
      <c r="R10" s="26"/>
      <c r="S10" s="26"/>
      <c r="T10" s="26"/>
      <c r="U10" s="26"/>
      <c r="V10" s="26"/>
      <c r="W10" s="26"/>
      <c r="X10" s="26"/>
    </row>
    <row r="11" spans="1:24" ht="18" customHeight="1" x14ac:dyDescent="0.2">
      <c r="A11" s="16" t="s">
        <v>17</v>
      </c>
      <c r="B11" s="60">
        <v>0.22</v>
      </c>
      <c r="C11" s="33" t="s">
        <v>40</v>
      </c>
      <c r="D11" s="107">
        <v>0</v>
      </c>
      <c r="E11" s="39">
        <f>(B11*D4)+(B11*D4*D11)</f>
        <v>0</v>
      </c>
      <c r="L11" s="26"/>
      <c r="M11" s="26"/>
      <c r="N11" s="26"/>
      <c r="O11" s="26"/>
      <c r="R11" s="26"/>
      <c r="S11" s="26"/>
      <c r="T11" s="26"/>
      <c r="U11" s="26"/>
      <c r="V11" s="26"/>
      <c r="W11" s="26"/>
      <c r="X11" s="26"/>
    </row>
    <row r="12" spans="1:24" ht="18" customHeight="1" x14ac:dyDescent="0.2">
      <c r="A12" s="21" t="s">
        <v>18</v>
      </c>
      <c r="B12" s="109">
        <v>6.7500000000000004E-2</v>
      </c>
      <c r="C12" s="32" t="s">
        <v>10</v>
      </c>
      <c r="D12" s="107">
        <v>0</v>
      </c>
      <c r="E12" s="39">
        <f>(B12*D4)+(B12*D4*D12)</f>
        <v>0</v>
      </c>
      <c r="L12" s="26"/>
      <c r="M12" s="26"/>
      <c r="N12" s="26"/>
      <c r="O12" s="26"/>
      <c r="P12" s="26"/>
      <c r="Q12" s="26"/>
      <c r="R12" s="26"/>
      <c r="S12" s="26"/>
      <c r="T12" s="26"/>
      <c r="U12" s="26"/>
      <c r="V12" s="26"/>
      <c r="W12" s="26"/>
      <c r="X12" s="26"/>
    </row>
    <row r="13" spans="1:24" ht="18" customHeight="1" x14ac:dyDescent="0.2">
      <c r="A13" s="16" t="s">
        <v>19</v>
      </c>
      <c r="B13" s="110">
        <v>4.7500000000000001E-2</v>
      </c>
      <c r="C13" s="33" t="s">
        <v>27</v>
      </c>
      <c r="D13" s="107">
        <v>0</v>
      </c>
      <c r="E13" s="39">
        <f>(B13*D4)+(B13*D4*D13)</f>
        <v>0</v>
      </c>
      <c r="L13" s="26"/>
      <c r="M13" s="26"/>
      <c r="N13" s="26"/>
      <c r="O13" s="26"/>
      <c r="P13" s="26"/>
      <c r="Q13" s="26"/>
      <c r="R13" s="26"/>
      <c r="S13" s="26"/>
      <c r="T13" s="26"/>
      <c r="U13" s="26"/>
      <c r="V13" s="26"/>
      <c r="W13" s="26"/>
      <c r="X13" s="26"/>
    </row>
    <row r="14" spans="1:24" ht="18" customHeight="1" x14ac:dyDescent="0.2">
      <c r="A14" s="16" t="s">
        <v>20</v>
      </c>
      <c r="B14" s="60">
        <v>0.35</v>
      </c>
      <c r="C14" s="33" t="s">
        <v>41</v>
      </c>
      <c r="D14" s="107">
        <v>0</v>
      </c>
      <c r="E14" s="39">
        <f>(B14*D4)+(B14*D4*D14)</f>
        <v>0</v>
      </c>
      <c r="L14" s="26"/>
      <c r="M14" s="26"/>
      <c r="N14" s="26"/>
      <c r="O14" s="26"/>
      <c r="P14" s="26"/>
      <c r="Q14" s="26"/>
      <c r="R14" s="26"/>
      <c r="S14" s="26"/>
      <c r="T14" s="26"/>
      <c r="U14" s="26"/>
      <c r="V14" s="26"/>
      <c r="W14" s="26"/>
      <c r="X14" s="26"/>
    </row>
    <row r="15" spans="1:24" ht="18" customHeight="1" x14ac:dyDescent="0.2">
      <c r="A15" s="16" t="s">
        <v>21</v>
      </c>
      <c r="B15" s="60">
        <v>0.01</v>
      </c>
      <c r="C15" s="33" t="s">
        <v>42</v>
      </c>
      <c r="D15" s="107">
        <v>0</v>
      </c>
      <c r="E15" s="39">
        <f>(B15*D4)+(B15*D4*D15)</f>
        <v>0</v>
      </c>
      <c r="L15" s="26"/>
      <c r="M15" s="26"/>
      <c r="N15" s="26"/>
      <c r="O15" s="26"/>
      <c r="P15" s="26"/>
      <c r="Q15" s="26"/>
      <c r="R15" s="26"/>
      <c r="S15" s="26"/>
      <c r="T15" s="26"/>
      <c r="U15" s="26"/>
      <c r="V15" s="26"/>
      <c r="W15" s="26"/>
      <c r="X15" s="26"/>
    </row>
    <row r="16" spans="1:24" ht="19.5" customHeight="1" x14ac:dyDescent="0.2">
      <c r="A16" s="5" t="s">
        <v>22</v>
      </c>
      <c r="B16" s="62">
        <f>SUM(B7:B15)</f>
        <v>0.995</v>
      </c>
      <c r="C16" s="29" t="s">
        <v>12</v>
      </c>
      <c r="D16" s="29"/>
      <c r="E16" s="42">
        <f>SUM(E7:E15)</f>
        <v>0</v>
      </c>
      <c r="L16" s="26"/>
      <c r="M16" s="26"/>
      <c r="N16" s="26"/>
      <c r="O16" s="26"/>
      <c r="P16" s="26"/>
      <c r="Q16" s="26"/>
      <c r="R16" s="26"/>
      <c r="S16" s="26"/>
      <c r="T16" s="26"/>
      <c r="U16" s="26"/>
      <c r="V16" s="26"/>
      <c r="W16" s="26"/>
      <c r="X16" s="26"/>
    </row>
    <row r="17" spans="1:24" ht="6.75" customHeight="1" x14ac:dyDescent="0.2">
      <c r="A17" s="6"/>
      <c r="B17" s="6"/>
      <c r="C17" s="7"/>
      <c r="D17" s="7"/>
      <c r="E17" s="34"/>
      <c r="L17" s="26"/>
      <c r="M17" s="26"/>
      <c r="N17" s="26"/>
      <c r="O17" s="26"/>
      <c r="P17" s="26"/>
      <c r="Q17" s="26"/>
      <c r="R17" s="26"/>
      <c r="S17" s="26"/>
      <c r="T17" s="26"/>
      <c r="U17" s="26"/>
      <c r="V17" s="26"/>
      <c r="W17" s="26"/>
      <c r="X17" s="26"/>
    </row>
    <row r="18" spans="1:24" ht="21.75" customHeight="1" x14ac:dyDescent="0.2">
      <c r="A18" s="8" t="s">
        <v>34</v>
      </c>
      <c r="B18" s="74">
        <v>0</v>
      </c>
      <c r="C18" s="9" t="s">
        <v>13</v>
      </c>
      <c r="D18" s="9"/>
      <c r="E18" s="23">
        <f>E16*B18</f>
        <v>0</v>
      </c>
      <c r="L18" s="26"/>
      <c r="M18" s="26"/>
      <c r="N18" s="26"/>
      <c r="O18" s="26"/>
      <c r="P18" s="26"/>
      <c r="Q18" s="26"/>
      <c r="R18" s="26"/>
      <c r="S18" s="26"/>
      <c r="T18" s="26"/>
      <c r="U18" s="26"/>
      <c r="V18" s="26"/>
      <c r="W18" s="26"/>
      <c r="X18" s="26"/>
    </row>
    <row r="19" spans="1:24" ht="8.25" customHeight="1" x14ac:dyDescent="0.2">
      <c r="E19" s="40"/>
      <c r="L19" s="26"/>
      <c r="M19" s="26"/>
      <c r="N19" s="26"/>
      <c r="O19" s="26"/>
      <c r="P19" s="26"/>
      <c r="Q19" s="26"/>
      <c r="R19" s="26"/>
      <c r="S19" s="26"/>
      <c r="T19" s="26"/>
      <c r="U19" s="26"/>
      <c r="V19" s="26"/>
      <c r="W19" s="26"/>
      <c r="X19" s="26"/>
    </row>
    <row r="20" spans="1:24" ht="26.25" customHeight="1" x14ac:dyDescent="0.2">
      <c r="A20" s="8" t="s">
        <v>30</v>
      </c>
      <c r="B20" s="74">
        <v>0</v>
      </c>
      <c r="C20" s="9" t="s">
        <v>31</v>
      </c>
      <c r="D20" s="9"/>
      <c r="E20" s="23">
        <f>(E16+E18)*B20</f>
        <v>0</v>
      </c>
      <c r="L20" s="26"/>
      <c r="M20" s="26"/>
      <c r="N20" s="26"/>
      <c r="O20" s="26"/>
      <c r="P20" s="26"/>
      <c r="Q20" s="26"/>
      <c r="R20" s="26"/>
      <c r="S20" s="26"/>
      <c r="T20" s="26"/>
      <c r="U20" s="26"/>
      <c r="V20" s="26"/>
      <c r="W20" s="26"/>
      <c r="X20" s="26"/>
    </row>
    <row r="21" spans="1:24" ht="8.25" customHeight="1" x14ac:dyDescent="0.2">
      <c r="E21" s="40"/>
      <c r="L21" s="26"/>
      <c r="M21" s="26"/>
      <c r="N21" s="26"/>
      <c r="O21" s="26"/>
      <c r="P21" s="26"/>
      <c r="Q21" s="26"/>
      <c r="R21" s="26"/>
      <c r="S21" s="26"/>
      <c r="T21" s="26"/>
      <c r="U21" s="26"/>
      <c r="V21" s="26"/>
      <c r="W21" s="26"/>
      <c r="X21" s="26"/>
    </row>
    <row r="22" spans="1:24" ht="20.85" customHeight="1" thickBot="1" x14ac:dyDescent="0.25">
      <c r="A22" s="6"/>
      <c r="B22" s="38"/>
      <c r="C22" s="38" t="s">
        <v>43</v>
      </c>
      <c r="D22" s="104"/>
      <c r="E22" s="43">
        <f>E16+E18+E20</f>
        <v>0</v>
      </c>
      <c r="L22" s="26"/>
      <c r="M22" s="26"/>
      <c r="N22" s="26"/>
      <c r="O22" s="26"/>
      <c r="P22" s="26"/>
      <c r="Q22" s="26"/>
      <c r="R22" s="26"/>
      <c r="S22" s="26"/>
      <c r="T22" s="26"/>
      <c r="U22" s="26"/>
      <c r="V22" s="26"/>
      <c r="W22" s="26"/>
      <c r="X22" s="26"/>
    </row>
    <row r="23" spans="1:24" ht="6" customHeight="1" x14ac:dyDescent="0.2">
      <c r="A23" s="10"/>
      <c r="B23" s="10"/>
      <c r="C23" s="22"/>
      <c r="D23" s="22"/>
      <c r="E23" s="23"/>
      <c r="L23" s="26"/>
      <c r="M23" s="26"/>
      <c r="N23" s="26"/>
      <c r="O23" s="26"/>
      <c r="P23" s="26"/>
      <c r="Q23" s="26"/>
      <c r="R23" s="26"/>
      <c r="S23" s="26"/>
      <c r="T23" s="26"/>
      <c r="U23" s="26"/>
      <c r="V23" s="26"/>
      <c r="W23" s="26"/>
      <c r="X23" s="26"/>
    </row>
    <row r="24" spans="1:24" ht="21" customHeight="1" x14ac:dyDescent="0.2">
      <c r="B24" s="10"/>
      <c r="C24" s="9" t="s">
        <v>14</v>
      </c>
      <c r="D24" s="9"/>
      <c r="E24" s="41">
        <f>E22*19%</f>
        <v>0</v>
      </c>
      <c r="L24" s="26"/>
      <c r="M24" s="26"/>
      <c r="N24" s="26"/>
      <c r="O24" s="26"/>
      <c r="P24" s="26"/>
      <c r="Q24" s="26"/>
      <c r="R24" s="26"/>
      <c r="S24" s="26"/>
      <c r="T24" s="26"/>
      <c r="U24" s="26"/>
      <c r="V24" s="26"/>
      <c r="W24" s="26"/>
      <c r="X24" s="26"/>
    </row>
    <row r="25" spans="1:24" s="24" customFormat="1" ht="18.75" customHeight="1" thickBot="1" x14ac:dyDescent="0.25">
      <c r="A25"/>
      <c r="B25" s="3"/>
      <c r="C25" s="18" t="s">
        <v>15</v>
      </c>
      <c r="D25" s="105"/>
      <c r="E25" s="44">
        <f>E22+E24</f>
        <v>0</v>
      </c>
      <c r="F25"/>
      <c r="L25" s="64"/>
      <c r="M25" s="64"/>
      <c r="N25" s="64"/>
      <c r="O25" s="64"/>
      <c r="P25" s="64"/>
      <c r="Q25" s="64"/>
      <c r="R25" s="64"/>
      <c r="S25" s="64"/>
      <c r="T25" s="64"/>
      <c r="U25" s="64"/>
      <c r="V25" s="64"/>
      <c r="W25" s="64"/>
      <c r="X25" s="64"/>
    </row>
    <row r="26" spans="1:24" x14ac:dyDescent="0.2">
      <c r="C26" s="19"/>
      <c r="D26" s="19"/>
      <c r="E26" s="19"/>
    </row>
    <row r="30" spans="1:24" x14ac:dyDescent="0.2">
      <c r="B30"/>
    </row>
    <row r="31" spans="1:24" x14ac:dyDescent="0.2">
      <c r="B31"/>
    </row>
    <row r="32" spans="1:24"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B1:B2"/>
    <mergeCell ref="C1:E1"/>
    <mergeCell ref="C2:E2"/>
    <mergeCell ref="D4:E4"/>
  </mergeCells>
  <dataValidations count="1">
    <dataValidation type="list" allowBlank="1" showInputMessage="1" showErrorMessage="1" sqref="B4" xr:uid="{00000000-0002-0000-0600-000000000000}">
      <formula1>$H$8:$H$10</formula1>
    </dataValidation>
  </dataValidations>
  <pageMargins left="0.7" right="0.7" top="0.78740157499999996" bottom="0.66666666666666663"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2110D-EC25-41A6-B196-47C859871426}">
  <sheetPr>
    <tabColor theme="0" tint="-0.499984740745262"/>
    <pageSetUpPr fitToPage="1"/>
  </sheetPr>
  <dimension ref="A1:W40"/>
  <sheetViews>
    <sheetView view="pageBreakPreview" zoomScale="115" zoomScaleNormal="100" zoomScaleSheetLayoutView="115" workbookViewId="0">
      <selection activeCell="B21" sqref="B21"/>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93" t="s">
        <v>100</v>
      </c>
      <c r="C1" s="187" t="s">
        <v>5</v>
      </c>
      <c r="D1" s="188"/>
      <c r="E1" s="189"/>
      <c r="K1" s="26"/>
      <c r="L1" s="26"/>
      <c r="M1" s="26"/>
      <c r="N1" s="26"/>
      <c r="O1" s="26"/>
      <c r="P1" s="26"/>
      <c r="Q1" s="26"/>
      <c r="R1" s="26"/>
      <c r="S1" s="26"/>
      <c r="T1" s="26"/>
      <c r="U1" s="26"/>
      <c r="V1" s="26"/>
      <c r="W1" s="26"/>
    </row>
    <row r="2" spans="1:23" ht="30" customHeight="1" thickBot="1" x14ac:dyDescent="0.25">
      <c r="A2" s="71">
        <v>8</v>
      </c>
      <c r="B2" s="194"/>
      <c r="C2" s="190">
        <f>SUM('Anrechenbare Kosten'!C40+'Anrechenbare Kosten'!C41)</f>
        <v>166920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47457.77</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949.15539999999999</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4271.1992999999993</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8067.8208999999997</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949.15539999999999</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10440.7094</v>
      </c>
      <c r="K11" s="26"/>
      <c r="L11" s="26"/>
      <c r="M11" s="26"/>
      <c r="N11" s="26"/>
      <c r="Q11" s="26"/>
      <c r="R11" s="26"/>
      <c r="S11" s="26"/>
      <c r="T11" s="26"/>
      <c r="U11" s="26"/>
      <c r="V11" s="26"/>
      <c r="W11" s="26"/>
    </row>
    <row r="12" spans="1:23" ht="18" customHeight="1" x14ac:dyDescent="0.2">
      <c r="A12" s="21" t="s">
        <v>18</v>
      </c>
      <c r="B12" s="109">
        <v>0.06</v>
      </c>
      <c r="C12" s="32" t="s">
        <v>10</v>
      </c>
      <c r="D12" s="107">
        <v>0</v>
      </c>
      <c r="E12" s="39">
        <f>(B12*D4)+(B12*D4*D12)</f>
        <v>2847.4661999999998</v>
      </c>
      <c r="K12" s="26"/>
      <c r="L12" s="26"/>
      <c r="M12" s="26"/>
      <c r="N12" s="26"/>
      <c r="O12" s="26"/>
      <c r="P12" s="26"/>
      <c r="Q12" s="26"/>
      <c r="R12" s="26"/>
      <c r="S12" s="26"/>
      <c r="T12" s="26"/>
      <c r="U12" s="26"/>
      <c r="V12" s="26"/>
      <c r="W12" s="26"/>
    </row>
    <row r="13" spans="1:23" ht="18" customHeight="1" x14ac:dyDescent="0.2">
      <c r="A13" s="16" t="s">
        <v>19</v>
      </c>
      <c r="B13" s="110">
        <v>0.04</v>
      </c>
      <c r="C13" s="33" t="s">
        <v>27</v>
      </c>
      <c r="D13" s="107">
        <v>0</v>
      </c>
      <c r="E13" s="39">
        <f>(B13*D4)+(B13*D4*D13)</f>
        <v>1898.3108</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16610.219499999999</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474.57769999999999</v>
      </c>
      <c r="K15" s="26"/>
      <c r="L15" s="26"/>
      <c r="M15" s="26"/>
      <c r="N15" s="26"/>
      <c r="O15" s="26"/>
      <c r="P15" s="26"/>
      <c r="Q15" s="26"/>
      <c r="R15" s="26"/>
      <c r="S15" s="26"/>
      <c r="T15" s="26"/>
      <c r="U15" s="26"/>
      <c r="V15" s="26"/>
      <c r="W15" s="26"/>
    </row>
    <row r="16" spans="1:23" ht="19.5" customHeight="1" x14ac:dyDescent="0.2">
      <c r="A16" s="5" t="s">
        <v>22</v>
      </c>
      <c r="B16" s="62">
        <f>SUM(B7:B15)</f>
        <v>0.98000000000000009</v>
      </c>
      <c r="C16" s="29" t="s">
        <v>12</v>
      </c>
      <c r="D16" s="29"/>
      <c r="E16" s="42">
        <f>SUM(E7:E15)</f>
        <v>46508.614599999994</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46508.614599999994</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8836.6367739999987</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55345.251373999992</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B1:B2"/>
    <mergeCell ref="C1:E1"/>
    <mergeCell ref="C2:E2"/>
    <mergeCell ref="D4:E4"/>
  </mergeCells>
  <dataValidations count="1">
    <dataValidation type="list" allowBlank="1" showInputMessage="1" showErrorMessage="1" sqref="B4" xr:uid="{991697B3-56F2-45CB-A81E-122CD12446DA}">
      <formula1>$H$8:$H$10</formula1>
    </dataValidation>
  </dataValidations>
  <pageMargins left="0.7" right="0.7" top="0.78740157499999996" bottom="0.66666666666666663"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0.499984740745262"/>
    <pageSetUpPr fitToPage="1"/>
  </sheetPr>
  <dimension ref="A1:W40"/>
  <sheetViews>
    <sheetView view="pageBreakPreview" zoomScale="115" zoomScaleNormal="100" zoomScaleSheetLayoutView="115" workbookViewId="0">
      <selection activeCell="D24" sqref="D24"/>
    </sheetView>
  </sheetViews>
  <sheetFormatPr baseColWidth="10" defaultRowHeight="12.75" x14ac:dyDescent="0.2"/>
  <cols>
    <col min="1" max="1" width="19.7109375" customWidth="1"/>
    <col min="2" max="2" width="19.28515625" style="3" customWidth="1"/>
    <col min="3" max="4" width="29.42578125" customWidth="1"/>
    <col min="5" max="5" width="20.42578125" customWidth="1"/>
  </cols>
  <sheetData>
    <row r="1" spans="1:23" ht="36" customHeight="1" x14ac:dyDescent="0.2">
      <c r="A1" s="70" t="s">
        <v>32</v>
      </c>
      <c r="B1" s="193" t="s">
        <v>100</v>
      </c>
      <c r="C1" s="187" t="s">
        <v>5</v>
      </c>
      <c r="D1" s="188"/>
      <c r="E1" s="189"/>
      <c r="K1" s="26"/>
      <c r="L1" s="26"/>
      <c r="M1" s="26"/>
      <c r="N1" s="26"/>
      <c r="O1" s="26"/>
      <c r="P1" s="26"/>
      <c r="Q1" s="26"/>
      <c r="R1" s="26"/>
      <c r="S1" s="26"/>
      <c r="T1" s="26"/>
      <c r="U1" s="26"/>
      <c r="V1" s="26"/>
      <c r="W1" s="26"/>
    </row>
    <row r="2" spans="1:23" ht="30" customHeight="1" thickBot="1" x14ac:dyDescent="0.25">
      <c r="A2" s="71">
        <v>7</v>
      </c>
      <c r="B2" s="194"/>
      <c r="C2" s="190">
        <f>SUM('Anrechenbare Kosten'!C43+'Anrechenbare Kosten'!C44)</f>
        <v>53000</v>
      </c>
      <c r="D2" s="191"/>
      <c r="E2" s="192"/>
      <c r="K2" s="26"/>
      <c r="L2" s="26"/>
      <c r="M2" s="26"/>
      <c r="N2" s="26"/>
      <c r="O2" s="26"/>
      <c r="P2" s="26"/>
      <c r="Q2" s="26"/>
      <c r="R2" s="26"/>
      <c r="S2" s="26"/>
      <c r="T2" s="26"/>
      <c r="U2" s="26"/>
      <c r="V2" s="26"/>
      <c r="W2" s="26"/>
    </row>
    <row r="3" spans="1:23" ht="9" customHeight="1" thickBot="1" x14ac:dyDescent="0.25">
      <c r="K3" s="26"/>
      <c r="L3" s="26"/>
      <c r="M3" s="26"/>
      <c r="N3" s="26"/>
      <c r="O3" s="26"/>
      <c r="P3" s="26"/>
      <c r="Q3" s="26"/>
      <c r="R3" s="26"/>
      <c r="S3" s="26"/>
      <c r="T3" s="26"/>
      <c r="U3" s="26"/>
      <c r="V3" s="26"/>
      <c r="W3" s="26"/>
    </row>
    <row r="4" spans="1:23" s="4" customFormat="1" ht="23.25" customHeight="1" thickBot="1" x14ac:dyDescent="0.25">
      <c r="A4" s="4" t="s">
        <v>23</v>
      </c>
      <c r="B4" s="103" t="s">
        <v>6</v>
      </c>
      <c r="C4" s="25" t="s">
        <v>51</v>
      </c>
      <c r="D4" s="183">
        <v>16439.759999999998</v>
      </c>
      <c r="E4" s="184"/>
      <c r="K4" s="27"/>
      <c r="L4" s="27"/>
      <c r="M4" s="27"/>
      <c r="N4" s="27"/>
      <c r="O4" s="27"/>
      <c r="P4" s="27"/>
      <c r="Q4" s="27"/>
      <c r="R4" s="27"/>
      <c r="S4" s="27"/>
      <c r="T4" s="27"/>
      <c r="U4" s="27"/>
      <c r="V4" s="27"/>
      <c r="W4" s="27"/>
    </row>
    <row r="5" spans="1:23" ht="8.25" customHeight="1" x14ac:dyDescent="0.2">
      <c r="K5" s="26"/>
      <c r="L5" s="26"/>
      <c r="M5" s="26"/>
      <c r="N5" s="26"/>
      <c r="O5" s="26"/>
      <c r="P5" s="26"/>
      <c r="Q5" s="26"/>
      <c r="R5" s="26"/>
      <c r="S5" s="26"/>
      <c r="T5" s="26"/>
      <c r="U5" s="26"/>
      <c r="V5" s="26"/>
      <c r="W5" s="26"/>
    </row>
    <row r="6" spans="1:23" ht="29.25" customHeight="1" x14ac:dyDescent="0.2">
      <c r="A6" s="35" t="s">
        <v>7</v>
      </c>
      <c r="B6" s="36" t="s">
        <v>24</v>
      </c>
      <c r="C6" s="35" t="s">
        <v>8</v>
      </c>
      <c r="D6" s="106" t="s">
        <v>83</v>
      </c>
      <c r="E6" s="37" t="s">
        <v>9</v>
      </c>
      <c r="K6" s="26"/>
      <c r="L6" s="26"/>
      <c r="M6" s="26"/>
      <c r="N6" s="26"/>
      <c r="O6" s="26"/>
      <c r="P6" s="26"/>
      <c r="Q6" s="26"/>
      <c r="R6" s="26"/>
      <c r="S6" s="26"/>
      <c r="T6" s="26"/>
      <c r="U6" s="26"/>
      <c r="V6" s="26"/>
      <c r="W6" s="26"/>
    </row>
    <row r="7" spans="1:23" ht="18" customHeight="1" x14ac:dyDescent="0.2">
      <c r="A7" s="16" t="s">
        <v>35</v>
      </c>
      <c r="B7" s="60">
        <v>0.02</v>
      </c>
      <c r="C7" s="33" t="s">
        <v>37</v>
      </c>
      <c r="D7" s="107">
        <v>0</v>
      </c>
      <c r="E7" s="39">
        <f>(B7*D4)+(B7*D4*D7)</f>
        <v>328.79519999999997</v>
      </c>
      <c r="F7" s="63"/>
      <c r="G7" s="63" t="s">
        <v>48</v>
      </c>
      <c r="K7" s="26"/>
      <c r="L7" s="26"/>
      <c r="M7" s="26"/>
      <c r="N7" s="26"/>
      <c r="O7" s="26"/>
      <c r="P7" s="26"/>
      <c r="Q7" s="26"/>
      <c r="R7" s="26"/>
      <c r="S7" s="26"/>
      <c r="T7" s="26"/>
      <c r="U7" s="26"/>
      <c r="V7" s="26"/>
      <c r="W7" s="26"/>
    </row>
    <row r="8" spans="1:23" ht="18" customHeight="1" x14ac:dyDescent="0.2">
      <c r="A8" s="20" t="s">
        <v>36</v>
      </c>
      <c r="B8" s="61">
        <v>0.09</v>
      </c>
      <c r="C8" s="31" t="s">
        <v>38</v>
      </c>
      <c r="D8" s="107">
        <v>0</v>
      </c>
      <c r="E8" s="39">
        <f>(B8*D4)+(B8*D4*D8)</f>
        <v>1479.5783999999999</v>
      </c>
      <c r="F8" s="63">
        <v>1</v>
      </c>
      <c r="G8" s="63" t="s">
        <v>6</v>
      </c>
      <c r="K8" s="26"/>
      <c r="L8" s="26"/>
      <c r="M8" s="26"/>
      <c r="N8" s="26"/>
      <c r="Q8" s="26"/>
      <c r="R8" s="26"/>
      <c r="S8" s="26"/>
      <c r="T8" s="26"/>
      <c r="U8" s="26"/>
      <c r="V8" s="26"/>
      <c r="W8" s="26"/>
    </row>
    <row r="9" spans="1:23" ht="18" customHeight="1" x14ac:dyDescent="0.2">
      <c r="A9" s="16" t="s">
        <v>11</v>
      </c>
      <c r="B9" s="60">
        <v>0.17</v>
      </c>
      <c r="C9" s="33" t="s">
        <v>39</v>
      </c>
      <c r="D9" s="107">
        <v>0</v>
      </c>
      <c r="E9" s="39">
        <f>(B9*D4)+(B9*D4*D9)</f>
        <v>2794.7592</v>
      </c>
      <c r="F9" s="63">
        <v>2</v>
      </c>
      <c r="G9" s="63" t="s">
        <v>49</v>
      </c>
      <c r="K9" s="26"/>
      <c r="L9" s="26"/>
      <c r="M9" s="26"/>
      <c r="N9" s="26"/>
      <c r="Q9" s="26"/>
      <c r="R9" s="26"/>
      <c r="S9" s="26"/>
      <c r="T9" s="26"/>
      <c r="U9" s="26"/>
      <c r="V9" s="26"/>
      <c r="W9" s="26"/>
    </row>
    <row r="10" spans="1:23" ht="18" customHeight="1" x14ac:dyDescent="0.2">
      <c r="A10" s="20" t="s">
        <v>16</v>
      </c>
      <c r="B10" s="61">
        <v>0.02</v>
      </c>
      <c r="C10" s="31" t="s">
        <v>37</v>
      </c>
      <c r="D10" s="107">
        <v>0</v>
      </c>
      <c r="E10" s="39">
        <f>(B10*D4)+(B10*D4*D10)</f>
        <v>328.79519999999997</v>
      </c>
      <c r="F10" s="63">
        <v>3</v>
      </c>
      <c r="G10" s="63" t="s">
        <v>50</v>
      </c>
      <c r="K10" s="26"/>
      <c r="L10" s="26"/>
      <c r="M10" s="26"/>
      <c r="N10" s="26"/>
      <c r="Q10" s="26"/>
      <c r="R10" s="26"/>
      <c r="S10" s="26"/>
      <c r="T10" s="26"/>
      <c r="U10" s="26"/>
      <c r="V10" s="26"/>
      <c r="W10" s="26"/>
    </row>
    <row r="11" spans="1:23" ht="18" customHeight="1" x14ac:dyDescent="0.2">
      <c r="A11" s="16" t="s">
        <v>17</v>
      </c>
      <c r="B11" s="60">
        <v>0.22</v>
      </c>
      <c r="C11" s="33" t="s">
        <v>40</v>
      </c>
      <c r="D11" s="107">
        <v>0</v>
      </c>
      <c r="E11" s="39">
        <f>(B11*D4)+(B11*D4*D11)</f>
        <v>3616.7471999999998</v>
      </c>
      <c r="K11" s="26"/>
      <c r="L11" s="26"/>
      <c r="M11" s="26"/>
      <c r="N11" s="26"/>
      <c r="Q11" s="26"/>
      <c r="R11" s="26"/>
      <c r="S11" s="26"/>
      <c r="T11" s="26"/>
      <c r="U11" s="26"/>
      <c r="V11" s="26"/>
      <c r="W11" s="26"/>
    </row>
    <row r="12" spans="1:23" ht="18" customHeight="1" x14ac:dyDescent="0.2">
      <c r="A12" s="21" t="s">
        <v>18</v>
      </c>
      <c r="B12" s="109">
        <v>0.06</v>
      </c>
      <c r="C12" s="32" t="s">
        <v>10</v>
      </c>
      <c r="D12" s="107">
        <v>0</v>
      </c>
      <c r="E12" s="39">
        <f>(B12*D4)+(B12*D4*D12)</f>
        <v>986.38559999999984</v>
      </c>
      <c r="K12" s="26"/>
      <c r="L12" s="26"/>
      <c r="M12" s="26"/>
      <c r="N12" s="26"/>
      <c r="O12" s="26"/>
      <c r="P12" s="26"/>
      <c r="Q12" s="26"/>
      <c r="R12" s="26"/>
      <c r="S12" s="26"/>
      <c r="T12" s="26"/>
      <c r="U12" s="26"/>
      <c r="V12" s="26"/>
      <c r="W12" s="26"/>
    </row>
    <row r="13" spans="1:23" ht="18" customHeight="1" x14ac:dyDescent="0.2">
      <c r="A13" s="16" t="s">
        <v>19</v>
      </c>
      <c r="B13" s="110">
        <v>0.04</v>
      </c>
      <c r="C13" s="33" t="s">
        <v>27</v>
      </c>
      <c r="D13" s="107">
        <v>0</v>
      </c>
      <c r="E13" s="39">
        <f>(B13*D4)+(B13*D4*D13)</f>
        <v>657.59039999999993</v>
      </c>
      <c r="K13" s="26"/>
      <c r="L13" s="26"/>
      <c r="M13" s="26"/>
      <c r="N13" s="26"/>
      <c r="O13" s="26"/>
      <c r="P13" s="26"/>
      <c r="Q13" s="26"/>
      <c r="R13" s="26"/>
      <c r="S13" s="26"/>
      <c r="T13" s="26"/>
      <c r="U13" s="26"/>
      <c r="V13" s="26"/>
      <c r="W13" s="26"/>
    </row>
    <row r="14" spans="1:23" ht="18" customHeight="1" x14ac:dyDescent="0.2">
      <c r="A14" s="16" t="s">
        <v>20</v>
      </c>
      <c r="B14" s="60">
        <v>0.35</v>
      </c>
      <c r="C14" s="33" t="s">
        <v>41</v>
      </c>
      <c r="D14" s="107">
        <v>0</v>
      </c>
      <c r="E14" s="39">
        <f>(B14*D4)+(B14*D4*D14)</f>
        <v>5753.9159999999993</v>
      </c>
      <c r="K14" s="26"/>
      <c r="L14" s="26"/>
      <c r="M14" s="26"/>
      <c r="N14" s="26"/>
      <c r="O14" s="26"/>
      <c r="P14" s="26"/>
      <c r="Q14" s="26"/>
      <c r="R14" s="26"/>
      <c r="S14" s="26"/>
      <c r="T14" s="26"/>
      <c r="U14" s="26"/>
      <c r="V14" s="26"/>
      <c r="W14" s="26"/>
    </row>
    <row r="15" spans="1:23" ht="18" customHeight="1" x14ac:dyDescent="0.2">
      <c r="A15" s="16" t="s">
        <v>21</v>
      </c>
      <c r="B15" s="60">
        <v>0.01</v>
      </c>
      <c r="C15" s="33" t="s">
        <v>42</v>
      </c>
      <c r="D15" s="107">
        <v>0</v>
      </c>
      <c r="E15" s="39">
        <f>(B15*D4)+(B15*D4*D15)</f>
        <v>164.39759999999998</v>
      </c>
      <c r="K15" s="26"/>
      <c r="L15" s="26"/>
      <c r="M15" s="26"/>
      <c r="N15" s="26"/>
      <c r="O15" s="26"/>
      <c r="P15" s="26"/>
      <c r="Q15" s="26"/>
      <c r="R15" s="26"/>
      <c r="S15" s="26"/>
      <c r="T15" s="26"/>
      <c r="U15" s="26"/>
      <c r="V15" s="26"/>
      <c r="W15" s="26"/>
    </row>
    <row r="16" spans="1:23" ht="19.5" customHeight="1" x14ac:dyDescent="0.2">
      <c r="A16" s="5" t="s">
        <v>22</v>
      </c>
      <c r="B16" s="62">
        <f>SUM(B7:B15)</f>
        <v>0.98000000000000009</v>
      </c>
      <c r="C16" s="29" t="s">
        <v>12</v>
      </c>
      <c r="D16" s="29"/>
      <c r="E16" s="42">
        <f>SUM(E7:E15)</f>
        <v>16110.964799999996</v>
      </c>
      <c r="K16" s="26"/>
      <c r="L16" s="26"/>
      <c r="M16" s="26"/>
      <c r="N16" s="26"/>
      <c r="O16" s="26"/>
      <c r="P16" s="26"/>
      <c r="Q16" s="26"/>
      <c r="R16" s="26"/>
      <c r="S16" s="26"/>
      <c r="T16" s="26"/>
      <c r="U16" s="26"/>
      <c r="V16" s="26"/>
      <c r="W16" s="26"/>
    </row>
    <row r="17" spans="1:23" ht="6.75" customHeight="1" x14ac:dyDescent="0.2">
      <c r="A17" s="6"/>
      <c r="B17" s="6"/>
      <c r="C17" s="7"/>
      <c r="D17" s="7"/>
      <c r="E17" s="34"/>
      <c r="K17" s="26"/>
      <c r="L17" s="26"/>
      <c r="M17" s="26"/>
      <c r="N17" s="26"/>
      <c r="O17" s="26"/>
      <c r="P17" s="26"/>
      <c r="Q17" s="26"/>
      <c r="R17" s="26"/>
      <c r="S17" s="26"/>
      <c r="T17" s="26"/>
      <c r="U17" s="26"/>
      <c r="V17" s="26"/>
      <c r="W17" s="26"/>
    </row>
    <row r="18" spans="1:23" ht="21.75" customHeight="1" x14ac:dyDescent="0.2">
      <c r="A18" s="8" t="s">
        <v>34</v>
      </c>
      <c r="B18" s="74">
        <v>0</v>
      </c>
      <c r="C18" s="9" t="s">
        <v>13</v>
      </c>
      <c r="D18" s="9"/>
      <c r="E18" s="23">
        <f>E16*B18</f>
        <v>0</v>
      </c>
      <c r="K18" s="26"/>
      <c r="L18" s="26"/>
      <c r="M18" s="26"/>
      <c r="N18" s="26"/>
      <c r="O18" s="26"/>
      <c r="P18" s="26"/>
      <c r="Q18" s="26"/>
      <c r="R18" s="26"/>
      <c r="S18" s="26"/>
      <c r="T18" s="26"/>
      <c r="U18" s="26"/>
      <c r="V18" s="26"/>
      <c r="W18" s="26"/>
    </row>
    <row r="19" spans="1:23" ht="8.25" customHeight="1" x14ac:dyDescent="0.2">
      <c r="E19" s="40"/>
      <c r="K19" s="26"/>
      <c r="L19" s="26"/>
      <c r="M19" s="26"/>
      <c r="N19" s="26"/>
      <c r="O19" s="26"/>
      <c r="P19" s="26"/>
      <c r="Q19" s="26"/>
      <c r="R19" s="26"/>
      <c r="S19" s="26"/>
      <c r="T19" s="26"/>
      <c r="U19" s="26"/>
      <c r="V19" s="26"/>
      <c r="W19" s="26"/>
    </row>
    <row r="20" spans="1:23" ht="26.25" customHeight="1" x14ac:dyDescent="0.2">
      <c r="A20" s="8" t="s">
        <v>30</v>
      </c>
      <c r="B20" s="74">
        <v>0</v>
      </c>
      <c r="C20" s="9" t="s">
        <v>31</v>
      </c>
      <c r="D20" s="9"/>
      <c r="E20" s="23">
        <f>(E16+E18)*B20</f>
        <v>0</v>
      </c>
      <c r="K20" s="26"/>
      <c r="L20" s="26"/>
      <c r="M20" s="26"/>
      <c r="N20" s="26"/>
      <c r="O20" s="26"/>
      <c r="P20" s="26"/>
      <c r="Q20" s="26"/>
      <c r="R20" s="26"/>
      <c r="S20" s="26"/>
      <c r="T20" s="26"/>
      <c r="U20" s="26"/>
      <c r="V20" s="26"/>
      <c r="W20" s="26"/>
    </row>
    <row r="21" spans="1:23" ht="6" customHeight="1" x14ac:dyDescent="0.2">
      <c r="E21" s="40"/>
      <c r="K21" s="26"/>
      <c r="L21" s="26"/>
      <c r="M21" s="26"/>
      <c r="N21" s="26"/>
      <c r="O21" s="26"/>
      <c r="P21" s="26"/>
      <c r="Q21" s="26"/>
      <c r="R21" s="26"/>
      <c r="S21" s="26"/>
      <c r="T21" s="26"/>
      <c r="U21" s="26"/>
      <c r="V21" s="26"/>
      <c r="W21" s="26"/>
    </row>
    <row r="22" spans="1:23" ht="20.85" customHeight="1" thickBot="1" x14ac:dyDescent="0.25">
      <c r="A22" s="6"/>
      <c r="B22" s="38"/>
      <c r="C22" s="38" t="s">
        <v>43</v>
      </c>
      <c r="D22" s="104"/>
      <c r="E22" s="43">
        <f>E16+E18+E20</f>
        <v>16110.964799999996</v>
      </c>
      <c r="K22" s="26"/>
      <c r="L22" s="26"/>
      <c r="M22" s="26"/>
      <c r="N22" s="26"/>
      <c r="O22" s="26"/>
      <c r="P22" s="26"/>
      <c r="Q22" s="26"/>
      <c r="R22" s="26"/>
      <c r="S22" s="26"/>
      <c r="T22" s="26"/>
      <c r="U22" s="26"/>
      <c r="V22" s="26"/>
      <c r="W22" s="26"/>
    </row>
    <row r="23" spans="1:23" ht="6" customHeight="1" x14ac:dyDescent="0.2">
      <c r="A23" s="10"/>
      <c r="B23" s="10"/>
      <c r="C23" s="22"/>
      <c r="D23" s="22"/>
      <c r="E23" s="23"/>
      <c r="K23" s="26"/>
      <c r="L23" s="26"/>
      <c r="M23" s="26"/>
      <c r="N23" s="26"/>
      <c r="O23" s="26"/>
      <c r="P23" s="26"/>
      <c r="Q23" s="26"/>
      <c r="R23" s="26"/>
      <c r="S23" s="26"/>
      <c r="T23" s="26"/>
      <c r="U23" s="26"/>
      <c r="V23" s="26"/>
      <c r="W23" s="26"/>
    </row>
    <row r="24" spans="1:23" ht="21" customHeight="1" x14ac:dyDescent="0.2">
      <c r="B24" s="10"/>
      <c r="C24" s="9" t="s">
        <v>14</v>
      </c>
      <c r="D24" s="9"/>
      <c r="E24" s="41">
        <f>E22*19%</f>
        <v>3061.0833119999993</v>
      </c>
      <c r="K24" s="26"/>
      <c r="L24" s="26"/>
      <c r="M24" s="26"/>
      <c r="N24" s="26"/>
      <c r="O24" s="26"/>
      <c r="P24" s="26"/>
      <c r="Q24" s="26"/>
      <c r="R24" s="26"/>
      <c r="S24" s="26"/>
      <c r="T24" s="26"/>
      <c r="U24" s="26"/>
      <c r="V24" s="26"/>
      <c r="W24" s="26"/>
    </row>
    <row r="25" spans="1:23" s="24" customFormat="1" ht="18.75" customHeight="1" thickBot="1" x14ac:dyDescent="0.25">
      <c r="A25"/>
      <c r="B25" s="3"/>
      <c r="C25" s="18" t="s">
        <v>15</v>
      </c>
      <c r="D25" s="105"/>
      <c r="E25" s="44">
        <f>E22+E24</f>
        <v>19172.048111999997</v>
      </c>
      <c r="K25" s="64"/>
      <c r="L25" s="64"/>
      <c r="M25" s="64"/>
      <c r="N25" s="64"/>
      <c r="O25" s="64"/>
      <c r="P25" s="64"/>
      <c r="Q25" s="64"/>
      <c r="R25" s="64"/>
      <c r="S25" s="64"/>
      <c r="T25" s="64"/>
      <c r="U25" s="64"/>
      <c r="V25" s="64"/>
      <c r="W25" s="64"/>
    </row>
    <row r="26" spans="1:23" x14ac:dyDescent="0.2">
      <c r="C26" s="19"/>
      <c r="D26" s="19"/>
      <c r="E26" s="19"/>
    </row>
    <row r="30" spans="1:23" x14ac:dyDescent="0.2">
      <c r="B30"/>
    </row>
    <row r="31" spans="1:23" x14ac:dyDescent="0.2">
      <c r="B31"/>
    </row>
    <row r="32" spans="1:23" x14ac:dyDescent="0.2">
      <c r="B32"/>
    </row>
    <row r="33" spans="2:2" x14ac:dyDescent="0.2">
      <c r="B33"/>
    </row>
    <row r="34" spans="2:2" x14ac:dyDescent="0.2">
      <c r="B34"/>
    </row>
    <row r="35" spans="2:2" x14ac:dyDescent="0.2">
      <c r="B35"/>
    </row>
    <row r="36" spans="2:2" x14ac:dyDescent="0.2">
      <c r="B36"/>
    </row>
    <row r="37" spans="2:2" x14ac:dyDescent="0.2">
      <c r="B37"/>
    </row>
    <row r="38" spans="2:2" x14ac:dyDescent="0.2">
      <c r="B38"/>
    </row>
    <row r="39" spans="2:2" x14ac:dyDescent="0.2">
      <c r="B39"/>
    </row>
    <row r="40" spans="2:2" x14ac:dyDescent="0.2">
      <c r="B40"/>
    </row>
  </sheetData>
  <mergeCells count="4">
    <mergeCell ref="D4:E4"/>
    <mergeCell ref="B1:B2"/>
    <mergeCell ref="C1:E1"/>
    <mergeCell ref="C2:E2"/>
  </mergeCells>
  <dataValidations count="1">
    <dataValidation type="list" allowBlank="1" showInputMessage="1" showErrorMessage="1" sqref="B4" xr:uid="{032DE975-FCC8-4158-9291-92F357BDD42A}">
      <formula1>$H$8:$H$10</formula1>
    </dataValidation>
  </dataValidations>
  <pageMargins left="0.7" right="0.7" top="0.78740157499999996" bottom="0.66666666666666663"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Anrechenbare Kosten</vt:lpstr>
      <vt:lpstr>Grundl. TGA lufttechn. Anl.</vt:lpstr>
      <vt:lpstr>Grundl. TGA Anlagengruppe 2</vt:lpstr>
      <vt:lpstr>Grundl. TGA Anlagengruppe 3</vt:lpstr>
      <vt:lpstr>Grundl. TGA Starkstromanlagen</vt:lpstr>
      <vt:lpstr>Grundl. TGA Anlagengruppe 5</vt:lpstr>
      <vt:lpstr>Grundl. TGA Anlagengruppe 6</vt:lpstr>
      <vt:lpstr>Grundl. TGA Gebäudeautomation</vt:lpstr>
      <vt:lpstr>Grundl. TGA sonstige Technik</vt:lpstr>
      <vt:lpstr>Grundl. TGA Anlagengruppe 8</vt:lpstr>
      <vt:lpstr>Besondere Leistungen TA</vt:lpstr>
      <vt:lpstr>Stundensätze</vt:lpstr>
      <vt:lpstr>Zusammenstellung </vt:lpstr>
      <vt:lpstr>'Anrechenbare Kosten'!Druckbereich</vt:lpstr>
      <vt:lpstr>'Besondere Leistungen TA'!Druckbereich</vt:lpstr>
      <vt:lpstr>'Grundl. TGA Anlagengruppe 2'!Druckbereich</vt:lpstr>
      <vt:lpstr>'Grundl. TGA Anlagengruppe 3'!Druckbereich</vt:lpstr>
      <vt:lpstr>'Grundl. TGA Anlagengruppe 5'!Druckbereich</vt:lpstr>
      <vt:lpstr>'Grundl. TGA Anlagengruppe 6'!Druckbereich</vt:lpstr>
      <vt:lpstr>'Grundl. TGA Anlagengruppe 8'!Druckbereich</vt:lpstr>
      <vt:lpstr>'Grundl. TGA Gebäudeautomation'!Druckbereich</vt:lpstr>
      <vt:lpstr>'Grundl. TGA lufttechn. Anl.'!Druckbereich</vt:lpstr>
      <vt:lpstr>'Grundl. TGA sonstige Technik'!Druckbereich</vt:lpstr>
      <vt:lpstr>'Grundl. TGA Starkstromanlagen'!Druckbereich</vt:lpstr>
      <vt:lpstr>Stundensätze!Druckbereich</vt:lpstr>
      <vt:lpstr>'Zusammenstellung '!Druckbereich</vt:lpstr>
    </vt:vector>
  </TitlesOfParts>
  <Company>BLB NRW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100gurr</dc:creator>
  <cp:lastModifiedBy>Campino Johnson Christoph (BLB DO)</cp:lastModifiedBy>
  <cp:lastPrinted>2022-08-22T09:39:21Z</cp:lastPrinted>
  <dcterms:created xsi:type="dcterms:W3CDTF">2011-12-28T09:46:08Z</dcterms:created>
  <dcterms:modified xsi:type="dcterms:W3CDTF">2025-12-10T05:19:47Z</dcterms:modified>
</cp:coreProperties>
</file>